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E46" lockStructure="1"/>
  <bookViews>
    <workbookView xWindow="3495" yWindow="2520" windowWidth="19155" windowHeight="8475" firstSheet="5" activeTab="5"/>
  </bookViews>
  <sheets>
    <sheet name="Sheet1" sheetId="1" state="veryHidden" r:id="rId1"/>
    <sheet name="Sheet2" sheetId="2" state="veryHidden" r:id="rId2"/>
    <sheet name="Sheet3" sheetId="3" state="veryHidden" r:id="rId3"/>
    <sheet name="Sheet4" sheetId="4" state="veryHidden" r:id="rId4"/>
    <sheet name="Sheet5" sheetId="5" state="veryHidden" r:id="rId5"/>
    <sheet name="Sheet6" sheetId="6" r:id="rId6"/>
  </sheets>
  <calcPr calcId="145621"/>
</workbook>
</file>

<file path=xl/calcChain.xml><?xml version="1.0" encoding="utf-8"?>
<calcChain xmlns="http://schemas.openxmlformats.org/spreadsheetml/2006/main">
  <c r="B167" i="6" l="1"/>
  <c r="B166" i="6"/>
  <c r="B131" i="6"/>
  <c r="B130" i="6"/>
  <c r="B96" i="6"/>
  <c r="B95" i="6"/>
  <c r="B23" i="6"/>
  <c r="B22" i="6"/>
  <c r="A167" i="6" l="1"/>
  <c r="A166" i="6"/>
  <c r="A131" i="6"/>
  <c r="A130" i="6"/>
  <c r="A96" i="6"/>
  <c r="A95" i="6"/>
  <c r="A59" i="6"/>
  <c r="A58" i="6"/>
  <c r="A23" i="6"/>
  <c r="A22" i="6"/>
  <c r="B57" i="6" l="1"/>
  <c r="C56" i="6"/>
  <c r="B83" i="6" l="1"/>
  <c r="B71" i="6"/>
  <c r="B82" i="6"/>
  <c r="B70" i="6"/>
  <c r="B74" i="6"/>
  <c r="B62" i="6"/>
  <c r="B73" i="6"/>
  <c r="B61" i="6"/>
  <c r="B64" i="6"/>
  <c r="B77" i="6"/>
  <c r="B65" i="6"/>
  <c r="B76" i="6"/>
  <c r="B80" i="6"/>
  <c r="B68" i="6"/>
  <c r="B79" i="6"/>
  <c r="B67" i="6"/>
  <c r="B58" i="6"/>
  <c r="B59" i="6"/>
</calcChain>
</file>

<file path=xl/sharedStrings.xml><?xml version="1.0" encoding="utf-8"?>
<sst xmlns="http://schemas.openxmlformats.org/spreadsheetml/2006/main" count="1434" uniqueCount="162">
  <si>
    <t>Department for Transport statistics</t>
  </si>
  <si>
    <t>National Travel Survey</t>
  </si>
  <si>
    <t>Table NTS9901</t>
  </si>
  <si>
    <r>
      <t>Full car driving licence holders by gender, region and area type: Great Britain, 1995/97</t>
    </r>
    <r>
      <rPr>
        <b/>
        <vertAlign val="superscript"/>
        <sz val="12"/>
        <color indexed="21"/>
        <rFont val="Arial"/>
        <family val="2"/>
      </rPr>
      <t>1</t>
    </r>
    <r>
      <rPr>
        <b/>
        <sz val="12"/>
        <color indexed="21"/>
        <rFont val="Arial"/>
        <family val="2"/>
      </rPr>
      <t xml:space="preserve"> and 2009/10</t>
    </r>
    <r>
      <rPr>
        <b/>
        <vertAlign val="superscript"/>
        <sz val="12"/>
        <color indexed="21"/>
        <rFont val="Arial"/>
        <family val="2"/>
      </rPr>
      <t>2</t>
    </r>
  </si>
  <si>
    <r>
      <t>Percentage</t>
    </r>
    <r>
      <rPr>
        <sz val="10"/>
        <rFont val="Arial"/>
      </rPr>
      <t>/number</t>
    </r>
  </si>
  <si>
    <t>Males</t>
  </si>
  <si>
    <t>Females</t>
  </si>
  <si>
    <t>All aged 17+</t>
  </si>
  <si>
    <t>Unweighted sample size (individuals aged 17+)</t>
  </si>
  <si>
    <r>
      <t>1995/97</t>
    </r>
    <r>
      <rPr>
        <b/>
        <vertAlign val="superscript"/>
        <sz val="10"/>
        <rFont val="Arial"/>
        <family val="2"/>
      </rPr>
      <t>1</t>
    </r>
  </si>
  <si>
    <r>
      <t>2009/10</t>
    </r>
    <r>
      <rPr>
        <b/>
        <vertAlign val="superscript"/>
        <sz val="10"/>
        <rFont val="Arial"/>
        <family val="2"/>
      </rPr>
      <t>2</t>
    </r>
  </si>
  <si>
    <t>Region of residence:</t>
  </si>
  <si>
    <t>North East</t>
  </si>
  <si>
    <t>North West</t>
  </si>
  <si>
    <t>Yorkshire and The Humber</t>
  </si>
  <si>
    <t>East Midlands</t>
  </si>
  <si>
    <t>West Midlands</t>
  </si>
  <si>
    <t>East of England</t>
  </si>
  <si>
    <t>London</t>
  </si>
  <si>
    <t>South East</t>
  </si>
  <si>
    <t>South West</t>
  </si>
  <si>
    <t>England</t>
  </si>
  <si>
    <t>Wales</t>
  </si>
  <si>
    <t>Scotland</t>
  </si>
  <si>
    <t>Great Britain excluding London</t>
  </si>
  <si>
    <t>Great Britain</t>
  </si>
  <si>
    <t>Area type of residence:</t>
  </si>
  <si>
    <t>London Boroughs</t>
  </si>
  <si>
    <t>Metropolitan built-up areas</t>
  </si>
  <si>
    <t>Large urban (over 250k population)</t>
  </si>
  <si>
    <t>Medium urban (25k to 250k population)</t>
  </si>
  <si>
    <r>
      <t>Small/medium urban (10k to 25k population)</t>
    </r>
    <r>
      <rPr>
        <b/>
        <vertAlign val="superscript"/>
        <sz val="10"/>
        <rFont val="Arial"/>
        <family val="2"/>
      </rPr>
      <t>4</t>
    </r>
  </si>
  <si>
    <r>
      <t>Small urban (3k to 10k population)</t>
    </r>
    <r>
      <rPr>
        <b/>
        <vertAlign val="superscript"/>
        <sz val="10"/>
        <rFont val="Arial"/>
        <family val="2"/>
      </rPr>
      <t>4</t>
    </r>
  </si>
  <si>
    <t xml:space="preserve">Rural </t>
  </si>
  <si>
    <t>All areas</t>
  </si>
  <si>
    <t>1 Three calendar years combined, e.g. 1995, 1996 and 1997.</t>
  </si>
  <si>
    <t>2 Two survey years combined, e.g. 2009 and 2010. A survey year runs from mid-January to mid-January.</t>
  </si>
  <si>
    <t>3 Due to a change in the definition of small urban areas used in data collection after 1995, some additional</t>
  </si>
  <si>
    <t>assumptions have been used to provide these estimates for comparison.</t>
  </si>
  <si>
    <t>Telephone: 020 7944 3097</t>
  </si>
  <si>
    <t>Source: National Travel Survey</t>
  </si>
  <si>
    <t>Email: national.travelsurvey@dft.gsi.gov.uk</t>
  </si>
  <si>
    <t>Last updated: 06 October 2011</t>
  </si>
  <si>
    <t>Notes &amp; definitions</t>
  </si>
  <si>
    <t>Next update: Septmeber 2012</t>
  </si>
  <si>
    <t>The figures in this table are National Statistics</t>
  </si>
  <si>
    <t>Table NTS9902</t>
  </si>
  <si>
    <t>No car/van</t>
  </si>
  <si>
    <t>One car/van</t>
  </si>
  <si>
    <t>Two or more cars/vans</t>
  </si>
  <si>
    <t>Cars/vans                  per household</t>
  </si>
  <si>
    <t>Unweighted sample size (households)</t>
  </si>
  <si>
    <r>
      <t>Household car ownership by region and area type: Great Britain, 1995/97</t>
    </r>
    <r>
      <rPr>
        <b/>
        <vertAlign val="superscript"/>
        <sz val="12"/>
        <color indexed="21"/>
        <rFont val="Arial"/>
        <family val="2"/>
      </rPr>
      <t>1</t>
    </r>
    <r>
      <rPr>
        <b/>
        <sz val="12"/>
        <color indexed="21"/>
        <rFont val="Arial"/>
        <family val="2"/>
      </rPr>
      <t xml:space="preserve"> and 2009/10</t>
    </r>
    <r>
      <rPr>
        <b/>
        <vertAlign val="superscript"/>
        <sz val="12"/>
        <color indexed="21"/>
        <rFont val="Arial"/>
        <family val="2"/>
      </rPr>
      <t>2</t>
    </r>
  </si>
  <si>
    <r>
      <t>Small/medium urban (10k to 25k population)</t>
    </r>
    <r>
      <rPr>
        <b/>
        <vertAlign val="superscript"/>
        <sz val="10"/>
        <rFont val="Arial"/>
        <family val="2"/>
      </rPr>
      <t>3</t>
    </r>
  </si>
  <si>
    <r>
      <t>Small urban (3k to 10k population)</t>
    </r>
    <r>
      <rPr>
        <b/>
        <vertAlign val="superscript"/>
        <sz val="10"/>
        <rFont val="Arial"/>
        <family val="2"/>
      </rPr>
      <t>3</t>
    </r>
  </si>
  <si>
    <t>Table NTS9903</t>
  </si>
  <si>
    <r>
      <t>Average number of trips (trip rates) by main mode, region and area type: Great Britain, 2009/10</t>
    </r>
    <r>
      <rPr>
        <b/>
        <vertAlign val="superscript"/>
        <sz val="12"/>
        <color indexed="21"/>
        <rFont val="Arial"/>
        <family val="2"/>
      </rPr>
      <t>1</t>
    </r>
  </si>
  <si>
    <t>Small/medium urban (10k to 25k population)</t>
  </si>
  <si>
    <t>Small urban (3k to 10k population)</t>
  </si>
  <si>
    <t>Rural areas</t>
  </si>
  <si>
    <t>1 Two survey years combined, e.g. 2009 and 2010. A survey year runs from mid-January to mid-January.</t>
  </si>
  <si>
    <t>2 Bicycle, motorcycle and private hire bus.</t>
  </si>
  <si>
    <t>3 Non-local bus, London underground, surface rail, taxi/minicab and other public (air, ferries, light rail).</t>
  </si>
  <si>
    <t>Car/van driver</t>
  </si>
  <si>
    <t>Trips per person per year</t>
  </si>
  <si>
    <t>Table NTS9904</t>
  </si>
  <si>
    <r>
      <t>Average distance travelled by mode, region and area type: Great Britain, 2009/10</t>
    </r>
    <r>
      <rPr>
        <b/>
        <vertAlign val="superscript"/>
        <sz val="12"/>
        <color indexed="21"/>
        <rFont val="Arial"/>
        <family val="2"/>
      </rPr>
      <t>1</t>
    </r>
  </si>
  <si>
    <t xml:space="preserve">NOTE: Distance by mode is based on stage distance. </t>
  </si>
  <si>
    <t>Miles per person per year</t>
  </si>
  <si>
    <r>
      <t>Average number of trips (trip rates) by main mode, region and area type: Great Britain, 2008/09</t>
    </r>
    <r>
      <rPr>
        <b/>
        <vertAlign val="superscript"/>
        <sz val="12"/>
        <color indexed="21"/>
        <rFont val="Arial"/>
        <family val="2"/>
      </rPr>
      <t>1</t>
    </r>
  </si>
  <si>
    <t>1 Two survey years combined, e.g. 2008 and 2009. A survey year runs from mid-January to mid-January.</t>
  </si>
  <si>
    <r>
      <t>Average number of trips (trip rates) by main mode, region and area type: Great Britain, 2007/08</t>
    </r>
    <r>
      <rPr>
        <b/>
        <vertAlign val="superscript"/>
        <sz val="12"/>
        <color indexed="21"/>
        <rFont val="Arial"/>
        <family val="2"/>
      </rPr>
      <t>1</t>
    </r>
  </si>
  <si>
    <t>1 Two survey years combined, e.g. 2007 and 2008. A survey year runs from mid-January to mid-January.</t>
  </si>
  <si>
    <r>
      <t>Average number of trips (trip rates) by main mode, region and area type: Great Britain, 2006/07</t>
    </r>
    <r>
      <rPr>
        <b/>
        <vertAlign val="superscript"/>
        <sz val="12"/>
        <color indexed="21"/>
        <rFont val="Arial"/>
        <family val="2"/>
      </rPr>
      <t>1</t>
    </r>
  </si>
  <si>
    <t>1 Two survey years combined, e.g. 2006 and 2007. A survey year runs from mid-January to mid-January.</t>
  </si>
  <si>
    <r>
      <t>Average number of trips (trip rates) by main mode, region and area type: Great Britain, 2005/06</t>
    </r>
    <r>
      <rPr>
        <b/>
        <vertAlign val="superscript"/>
        <sz val="12"/>
        <color indexed="21"/>
        <rFont val="Arial"/>
        <family val="2"/>
      </rPr>
      <t>1</t>
    </r>
  </si>
  <si>
    <t>1 Two survey years combined, e.g. 2005 and 2006. A survey year runs from mid-January to mid-January.</t>
  </si>
  <si>
    <r>
      <t>Average number of trips (trip rates) by main mode, region and area type: Great Britain, 2004/05</t>
    </r>
    <r>
      <rPr>
        <b/>
        <vertAlign val="superscript"/>
        <sz val="12"/>
        <color indexed="21"/>
        <rFont val="Arial"/>
        <family val="2"/>
      </rPr>
      <t>1</t>
    </r>
  </si>
  <si>
    <t>1 Two survey years combined, e.g. 2004 and 2005. A survey year runs from mid-January to mid-January.</t>
  </si>
  <si>
    <r>
      <t>Average number of trips (trip rates) by main mode, region and area type: Great Britain, 2003/04</t>
    </r>
    <r>
      <rPr>
        <b/>
        <vertAlign val="superscript"/>
        <sz val="12"/>
        <color indexed="21"/>
        <rFont val="Arial"/>
        <family val="2"/>
      </rPr>
      <t>1</t>
    </r>
  </si>
  <si>
    <t>1 Two survey years combined, e.g. 2003 and 2004. A survey year runs from mid-January to mid-January.</t>
  </si>
  <si>
    <r>
      <t>Average number of trips (trip rates) by main mode, region and area type: Great Britain, 2002/03</t>
    </r>
    <r>
      <rPr>
        <b/>
        <vertAlign val="superscript"/>
        <sz val="12"/>
        <color indexed="21"/>
        <rFont val="Arial"/>
        <family val="2"/>
      </rPr>
      <t>1</t>
    </r>
  </si>
  <si>
    <t>1 Two survey years combined, e.g. 2002 and 2003. A survey year runs from mid-January to mid-January.</t>
  </si>
  <si>
    <r>
      <t>Average distance travelled by mode, region and area type: Great Britain, 2008/09</t>
    </r>
    <r>
      <rPr>
        <b/>
        <vertAlign val="superscript"/>
        <sz val="12"/>
        <color indexed="21"/>
        <rFont val="Arial"/>
        <family val="2"/>
      </rPr>
      <t>1</t>
    </r>
  </si>
  <si>
    <r>
      <t>Average distance travelled by mode, region and area type: Great Britain, 2007/08</t>
    </r>
    <r>
      <rPr>
        <b/>
        <vertAlign val="superscript"/>
        <sz val="12"/>
        <color indexed="21"/>
        <rFont val="Arial"/>
        <family val="2"/>
      </rPr>
      <t>1</t>
    </r>
  </si>
  <si>
    <r>
      <t>Average distance travelled by mode, region and area type: Great Britain, 2006/07</t>
    </r>
    <r>
      <rPr>
        <b/>
        <vertAlign val="superscript"/>
        <sz val="12"/>
        <color indexed="21"/>
        <rFont val="Arial"/>
        <family val="2"/>
      </rPr>
      <t>1</t>
    </r>
  </si>
  <si>
    <r>
      <t>Average distance travelled by mode, region and area type: Great Britain, 2005/06</t>
    </r>
    <r>
      <rPr>
        <b/>
        <vertAlign val="superscript"/>
        <sz val="12"/>
        <color indexed="21"/>
        <rFont val="Arial"/>
        <family val="2"/>
      </rPr>
      <t>1</t>
    </r>
  </si>
  <si>
    <r>
      <t>Average distance travelled by mode, region and area type: Great Britain, 2004/05</t>
    </r>
    <r>
      <rPr>
        <b/>
        <vertAlign val="superscript"/>
        <sz val="12"/>
        <color indexed="21"/>
        <rFont val="Arial"/>
        <family val="2"/>
      </rPr>
      <t>1</t>
    </r>
  </si>
  <si>
    <r>
      <t>Average distance travelled by mode, region and area type: Great Britain, 2003/04</t>
    </r>
    <r>
      <rPr>
        <b/>
        <vertAlign val="superscript"/>
        <sz val="12"/>
        <color indexed="21"/>
        <rFont val="Arial"/>
        <family val="2"/>
      </rPr>
      <t>1</t>
    </r>
  </si>
  <si>
    <r>
      <t>Average distance travelled by mode, region and area type: Great Britain, 2002/03</t>
    </r>
    <r>
      <rPr>
        <b/>
        <vertAlign val="superscript"/>
        <sz val="12"/>
        <color indexed="21"/>
        <rFont val="Arial"/>
        <family val="2"/>
      </rPr>
      <t>1</t>
    </r>
  </si>
  <si>
    <t>National Travel Survey website</t>
  </si>
  <si>
    <t>Table NTS9910</t>
  </si>
  <si>
    <r>
      <t>Average length of trip by main mode, region and area type: Great Britain, 2009/10</t>
    </r>
    <r>
      <rPr>
        <b/>
        <vertAlign val="superscript"/>
        <sz val="12"/>
        <color indexed="21"/>
        <rFont val="Arial"/>
      </rPr>
      <t>1</t>
    </r>
    <r>
      <rPr>
        <b/>
        <sz val="12"/>
        <color indexed="21"/>
        <rFont val="Arial"/>
      </rPr>
      <t xml:space="preserve"> </t>
    </r>
  </si>
  <si>
    <r>
      <t xml:space="preserve">1 </t>
    </r>
    <r>
      <rPr>
        <sz val="9"/>
        <rFont val="Arial"/>
      </rPr>
      <t>Two survey years combined, e.g. 2009 and 2010, not a financial year.</t>
    </r>
  </si>
  <si>
    <r>
      <t xml:space="preserve">2 </t>
    </r>
    <r>
      <rPr>
        <sz val="9"/>
        <rFont val="Arial"/>
      </rPr>
      <t>Bicycle, motorcycle and private hire bus.</t>
    </r>
  </si>
  <si>
    <r>
      <t xml:space="preserve">3 </t>
    </r>
    <r>
      <rPr>
        <sz val="9"/>
        <rFont val="Arial"/>
      </rPr>
      <t>Non-local bus, London underground, surface rail, taxi / minicab and other public (air, ferries and light rail).</t>
    </r>
  </si>
  <si>
    <t>Average trip length (miles)</t>
  </si>
  <si>
    <t>Last updated: July 2012</t>
  </si>
  <si>
    <t>Next update: Spring 2013</t>
  </si>
  <si>
    <r>
      <t>Average length of trip by main mode, region and area type: Great Britain, 2008/09</t>
    </r>
    <r>
      <rPr>
        <b/>
        <vertAlign val="superscript"/>
        <sz val="12"/>
        <color indexed="21"/>
        <rFont val="Arial"/>
      </rPr>
      <t>1</t>
    </r>
    <r>
      <rPr>
        <b/>
        <sz val="12"/>
        <color indexed="21"/>
        <rFont val="Arial"/>
      </rPr>
      <t xml:space="preserve"> </t>
    </r>
  </si>
  <si>
    <r>
      <t xml:space="preserve">1 </t>
    </r>
    <r>
      <rPr>
        <sz val="9"/>
        <rFont val="Arial"/>
      </rPr>
      <t>Two survey years combined, e.g. 2008 and 2009, not a financial year.</t>
    </r>
  </si>
  <si>
    <r>
      <t>Average length of trip by main mode, region and area type: Great Britain, 2007/08</t>
    </r>
    <r>
      <rPr>
        <b/>
        <vertAlign val="superscript"/>
        <sz val="12"/>
        <color indexed="21"/>
        <rFont val="Arial"/>
      </rPr>
      <t>1</t>
    </r>
    <r>
      <rPr>
        <b/>
        <sz val="12"/>
        <color indexed="21"/>
        <rFont val="Arial"/>
      </rPr>
      <t xml:space="preserve"> </t>
    </r>
  </si>
  <si>
    <r>
      <t xml:space="preserve">1 </t>
    </r>
    <r>
      <rPr>
        <sz val="9"/>
        <rFont val="Arial"/>
      </rPr>
      <t>Two survey years combined, e.g. 2007 and 2008, not a financial year.</t>
    </r>
  </si>
  <si>
    <r>
      <t>Average length of trip by main mode, region and area type: Great Britain, 2006/07</t>
    </r>
    <r>
      <rPr>
        <b/>
        <vertAlign val="superscript"/>
        <sz val="12"/>
        <color indexed="21"/>
        <rFont val="Arial"/>
      </rPr>
      <t>1</t>
    </r>
    <r>
      <rPr>
        <b/>
        <sz val="12"/>
        <color indexed="21"/>
        <rFont val="Arial"/>
      </rPr>
      <t xml:space="preserve"> </t>
    </r>
  </si>
  <si>
    <r>
      <t xml:space="preserve">1 </t>
    </r>
    <r>
      <rPr>
        <sz val="9"/>
        <rFont val="Arial"/>
      </rPr>
      <t>Two survey years combined, e.g. 2006 and 2007, not a financial year.</t>
    </r>
  </si>
  <si>
    <r>
      <t>Average length of trip by main mode, region and area type: Great Britain, 2005/06</t>
    </r>
    <r>
      <rPr>
        <b/>
        <vertAlign val="superscript"/>
        <sz val="12"/>
        <color indexed="21"/>
        <rFont val="Arial"/>
      </rPr>
      <t>1</t>
    </r>
    <r>
      <rPr>
        <b/>
        <sz val="12"/>
        <color indexed="21"/>
        <rFont val="Arial"/>
      </rPr>
      <t xml:space="preserve"> </t>
    </r>
  </si>
  <si>
    <r>
      <t xml:space="preserve">1 </t>
    </r>
    <r>
      <rPr>
        <sz val="9"/>
        <rFont val="Arial"/>
      </rPr>
      <t>Two survey years combined, e.g. 2005 and 2006, not a financial year.</t>
    </r>
  </si>
  <si>
    <r>
      <t>Average length of trip by main mode, region and area type: Great Britain, 2004/05</t>
    </r>
    <r>
      <rPr>
        <b/>
        <vertAlign val="superscript"/>
        <sz val="12"/>
        <color indexed="21"/>
        <rFont val="Arial"/>
      </rPr>
      <t>1</t>
    </r>
    <r>
      <rPr>
        <b/>
        <sz val="12"/>
        <color indexed="21"/>
        <rFont val="Arial"/>
      </rPr>
      <t xml:space="preserve"> </t>
    </r>
  </si>
  <si>
    <r>
      <t xml:space="preserve">1 </t>
    </r>
    <r>
      <rPr>
        <sz val="9"/>
        <rFont val="Arial"/>
      </rPr>
      <t>Two survey years combined, e.g. 2004 and 2005, not a financial year.</t>
    </r>
  </si>
  <si>
    <r>
      <t>Average length of trip by main mode, region and area type: Great Britain, 2003/04</t>
    </r>
    <r>
      <rPr>
        <b/>
        <vertAlign val="superscript"/>
        <sz val="12"/>
        <color indexed="21"/>
        <rFont val="Arial"/>
      </rPr>
      <t>1</t>
    </r>
    <r>
      <rPr>
        <b/>
        <sz val="12"/>
        <color indexed="21"/>
        <rFont val="Arial"/>
      </rPr>
      <t xml:space="preserve"> </t>
    </r>
  </si>
  <si>
    <r>
      <t xml:space="preserve">1 </t>
    </r>
    <r>
      <rPr>
        <sz val="9"/>
        <rFont val="Arial"/>
      </rPr>
      <t>Two survey years combined, e.g. 2003 and 2004, not a financial year.</t>
    </r>
  </si>
  <si>
    <r>
      <t>Average length of trip by main mode, region and area type: Great Britain, 2002/03</t>
    </r>
    <r>
      <rPr>
        <b/>
        <vertAlign val="superscript"/>
        <sz val="12"/>
        <color indexed="21"/>
        <rFont val="Arial"/>
      </rPr>
      <t>1</t>
    </r>
    <r>
      <rPr>
        <b/>
        <sz val="12"/>
        <color indexed="21"/>
        <rFont val="Arial"/>
      </rPr>
      <t xml:space="preserve"> </t>
    </r>
  </si>
  <si>
    <r>
      <t xml:space="preserve">1 </t>
    </r>
    <r>
      <rPr>
        <sz val="9"/>
        <rFont val="Arial"/>
      </rPr>
      <t>Two survey years combined, e.g. 2002 and 2003, not a financial year.</t>
    </r>
  </si>
  <si>
    <t>Select region of interest:</t>
  </si>
  <si>
    <t>Cars/vans per household</t>
  </si>
  <si>
    <t>%</t>
  </si>
  <si>
    <t>Car Ownership - Snapshot 2009/10 &amp; 2011/12</t>
  </si>
  <si>
    <t>Full car driving licence holders</t>
  </si>
  <si>
    <t>Household car ownership</t>
  </si>
  <si>
    <t>Average number of trips (trip rates) by car/van</t>
  </si>
  <si>
    <t>Average distance travelled by car/van</t>
  </si>
  <si>
    <t>Average length of trip by car/van</t>
  </si>
  <si>
    <t>London Boroughs 2009/10</t>
  </si>
  <si>
    <t>London Boroughs 2011/12</t>
  </si>
  <si>
    <t>Metropolitan built-up areas 2009/10</t>
  </si>
  <si>
    <t>Metropolitan built-up areas 2011/12</t>
  </si>
  <si>
    <t>Large urban (over 250k population) 2009/10</t>
  </si>
  <si>
    <t>Large urban (over 250k population) 2011/12</t>
  </si>
  <si>
    <t>Medium urban (25k to 250k population) 2009/10</t>
  </si>
  <si>
    <t>Medium urban (25k to 250k population) 2011/12</t>
  </si>
  <si>
    <t>Small/medium urban (10k to 25k population) 2009/10</t>
  </si>
  <si>
    <t>Small/medium urban (10k to 25k population) 2011/12</t>
  </si>
  <si>
    <t>Small urban (3k to 10k population) 2009/10</t>
  </si>
  <si>
    <t>Small urban (3k to 10k population) 2011/12</t>
  </si>
  <si>
    <t>Rural 2009/10</t>
  </si>
  <si>
    <t>Rural 2011/12</t>
  </si>
  <si>
    <t>All areas 2009/10</t>
  </si>
  <si>
    <t>All areas 2011/12</t>
  </si>
  <si>
    <t>Rural areas 2009/10</t>
  </si>
  <si>
    <t>Rural areas 2011/12</t>
  </si>
  <si>
    <r>
      <t>Full car driving licence holders by gender, region and area type: Great Britain, 1995/97</t>
    </r>
    <r>
      <rPr>
        <b/>
        <vertAlign val="superscript"/>
        <sz val="12"/>
        <color indexed="21"/>
        <rFont val="Arial"/>
        <family val="2"/>
      </rPr>
      <t>1</t>
    </r>
    <r>
      <rPr>
        <b/>
        <sz val="12"/>
        <color indexed="21"/>
        <rFont val="Arial"/>
        <family val="2"/>
      </rPr>
      <t xml:space="preserve"> and 2011/12</t>
    </r>
    <r>
      <rPr>
        <b/>
        <vertAlign val="superscript"/>
        <sz val="12"/>
        <color indexed="21"/>
        <rFont val="Arial"/>
        <family val="2"/>
      </rPr>
      <t>2</t>
    </r>
  </si>
  <si>
    <r>
      <t>Percentage</t>
    </r>
    <r>
      <rPr>
        <sz val="10"/>
        <rFont val="Arial"/>
        <family val="2"/>
      </rPr>
      <t>/number</t>
    </r>
  </si>
  <si>
    <t>1995/97</t>
  </si>
  <si>
    <t>2011/12</t>
  </si>
  <si>
    <r>
      <t>Small / medium urban (10k to 25k population)</t>
    </r>
    <r>
      <rPr>
        <b/>
        <vertAlign val="superscript"/>
        <sz val="10"/>
        <rFont val="Arial"/>
        <family val="2"/>
      </rPr>
      <t>3</t>
    </r>
  </si>
  <si>
    <t>2 Two survey years combined, e.g. 2011 and 2012. A survey year runs from mid-January to mid-January.</t>
  </si>
  <si>
    <t>Last updated: 30 July 2013</t>
  </si>
  <si>
    <r>
      <t>Notes &amp; definitions</t>
    </r>
    <r>
      <rPr>
        <sz val="9"/>
        <rFont val="Arial"/>
        <family val="2"/>
      </rPr>
      <t xml:space="preserve"> (including information about revisions)</t>
    </r>
  </si>
  <si>
    <t>Next update: July 2014</t>
  </si>
  <si>
    <t>Note: The results presented in this table are weighted. The base (unweighted sample size) is shown in the table for information. Weights are applied to adjust for non-response to ensure the characteristics of the achieved sample match the population of Great Britain and for the drop off in trip recording. The survey results are subject to sampling error.</t>
  </si>
  <si>
    <r>
      <t>Household car ownership by region and area type: Great Britain, 1995/97</t>
    </r>
    <r>
      <rPr>
        <b/>
        <vertAlign val="superscript"/>
        <sz val="12"/>
        <color indexed="21"/>
        <rFont val="Arial"/>
        <family val="2"/>
      </rPr>
      <t>1</t>
    </r>
    <r>
      <rPr>
        <b/>
        <sz val="12"/>
        <color indexed="21"/>
        <rFont val="Arial"/>
        <family val="2"/>
      </rPr>
      <t xml:space="preserve"> and 2011/12</t>
    </r>
    <r>
      <rPr>
        <b/>
        <vertAlign val="superscript"/>
        <sz val="12"/>
        <color indexed="21"/>
        <rFont val="Arial"/>
        <family val="2"/>
      </rPr>
      <t>2</t>
    </r>
  </si>
  <si>
    <t>No car / van</t>
  </si>
  <si>
    <t>One car / van</t>
  </si>
  <si>
    <t>Two or more cars / vans</t>
  </si>
  <si>
    <t>Cars / vans                  per household</t>
  </si>
  <si>
    <r>
      <t>Average number of trips (trip rates) by main mode, region and area type: Great Britain, 2011/12</t>
    </r>
    <r>
      <rPr>
        <b/>
        <vertAlign val="superscript"/>
        <sz val="12"/>
        <color indexed="21"/>
        <rFont val="Arial"/>
        <family val="2"/>
      </rPr>
      <t>1</t>
    </r>
  </si>
  <si>
    <t>Small / medium urban (10k to 25k population)</t>
  </si>
  <si>
    <t>1 Two survey years combined, e.g. 2011 and 2012. A survey year runs from mid-January to mid-January.</t>
  </si>
  <si>
    <t>3 Non-local bus, London Underground, surface rail, taxi / minicab and other public (air, ferries, light rail).</t>
  </si>
  <si>
    <t>Car / van driver</t>
  </si>
  <si>
    <r>
      <t>Average distance travelled by mode, region and area type: Great Britain, 2011/12</t>
    </r>
    <r>
      <rPr>
        <b/>
        <vertAlign val="superscript"/>
        <sz val="12"/>
        <color indexed="21"/>
        <rFont val="Arial"/>
        <family val="2"/>
      </rPr>
      <t>1</t>
    </r>
  </si>
  <si>
    <r>
      <t>Average trip length by main mode, region and area type: Great Britain, 2011/12</t>
    </r>
    <r>
      <rPr>
        <b/>
        <vertAlign val="superscript"/>
        <sz val="12"/>
        <color indexed="21"/>
        <rFont val="Arial"/>
      </rPr>
      <t>1</t>
    </r>
    <r>
      <rPr>
        <b/>
        <sz val="12"/>
        <color indexed="21"/>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</si>
</sst>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gt;0.5]#,##0;[&lt;-0.5]\-#,##0;\-"/>
    <numFmt numFmtId="165" formatCode="[&gt;0.5]#,##0.00;[&lt;-0.5]\-#,##0.00;\-"/>
    <numFmt numFmtId="166" formatCode="[&gt;0.5]#,##0.0;[&lt;-0.5]\-#,##0.0;\-"/>
  </numFmts>
  <fonts count="35" x14ac:knownFonts="1">
    <font>
      <sz val="11"/>
      <color theme="1"/>
      <name val="Calibri"/>
      <family val="2"/>
      <scheme val="minor"/>
    </font>
    <font>
      <sz val="11"/>
      <color theme="0"/>
      <name val="Calibri"/>
      <family val="2"/>
      <scheme val="minor"/>
    </font>
    <font>
      <b/>
      <sz val="12"/>
      <name val="Arial"/>
      <family val="2"/>
    </font>
    <font>
      <sz val="12"/>
      <name val="Arial"/>
      <family val="2"/>
    </font>
    <font>
      <u/>
      <sz val="10"/>
      <color indexed="12"/>
      <name val="Arial"/>
    </font>
    <font>
      <b/>
      <sz val="12"/>
      <color indexed="21"/>
      <name val="Arial"/>
      <family val="2"/>
    </font>
    <font>
      <b/>
      <vertAlign val="superscript"/>
      <sz val="12"/>
      <color indexed="21"/>
      <name val="Arial"/>
      <family val="2"/>
    </font>
    <font>
      <b/>
      <sz val="10"/>
      <name val="Arial"/>
      <family val="2"/>
    </font>
    <font>
      <i/>
      <sz val="10"/>
      <name val="Arial"/>
      <family val="2"/>
    </font>
    <font>
      <sz val="10"/>
      <name val="Arial"/>
    </font>
    <font>
      <sz val="10"/>
      <name val="Times New Roman"/>
    </font>
    <font>
      <b/>
      <sz val="10"/>
      <color indexed="8"/>
      <name val="Arial"/>
      <family val="2"/>
    </font>
    <font>
      <b/>
      <vertAlign val="superscript"/>
      <sz val="10"/>
      <name val="Arial"/>
      <family val="2"/>
    </font>
    <font>
      <b/>
      <sz val="10"/>
      <color indexed="10"/>
      <name val="Arial"/>
      <family val="2"/>
    </font>
    <font>
      <sz val="10"/>
      <color indexed="14"/>
      <name val="Arial"/>
      <family val="2"/>
    </font>
    <font>
      <sz val="10"/>
      <name val="Arial"/>
      <family val="2"/>
    </font>
    <font>
      <sz val="10"/>
      <color indexed="10"/>
      <name val="Arial"/>
      <family val="2"/>
    </font>
    <font>
      <sz val="9"/>
      <name val="Arial"/>
      <family val="2"/>
    </font>
    <font>
      <i/>
      <sz val="9"/>
      <name val="Arial"/>
      <family val="2"/>
    </font>
    <font>
      <u/>
      <sz val="9"/>
      <color indexed="12"/>
      <name val="Arial"/>
    </font>
    <font>
      <b/>
      <sz val="12"/>
      <name val="Arial"/>
    </font>
    <font>
      <b/>
      <sz val="12"/>
      <color indexed="21"/>
      <name val="Arial"/>
    </font>
    <font>
      <b/>
      <vertAlign val="superscript"/>
      <sz val="12"/>
      <color indexed="21"/>
      <name val="Arial"/>
    </font>
    <font>
      <b/>
      <sz val="10"/>
      <name val="Arial"/>
    </font>
    <font>
      <vertAlign val="superscript"/>
      <sz val="9"/>
      <name val="Arial"/>
    </font>
    <font>
      <sz val="9"/>
      <name val="Arial"/>
    </font>
    <font>
      <i/>
      <sz val="9"/>
      <name val="Arial"/>
    </font>
    <font>
      <i/>
      <sz val="10"/>
      <name val="Arial"/>
    </font>
    <font>
      <b/>
      <sz val="10"/>
      <color theme="0"/>
      <name val="Arial"/>
      <family val="2"/>
    </font>
    <font>
      <sz val="11"/>
      <color theme="8" tint="-0.499984740745262"/>
      <name val="Calibri"/>
      <family val="2"/>
      <scheme val="minor"/>
    </font>
    <font>
      <b/>
      <sz val="11"/>
      <color theme="8" tint="-0.499984740745262"/>
      <name val="Calibri"/>
      <family val="2"/>
      <scheme val="minor"/>
    </font>
    <font>
      <b/>
      <sz val="12"/>
      <color theme="8" tint="-0.499984740745262"/>
      <name val="Arial"/>
      <family val="2"/>
    </font>
    <font>
      <b/>
      <sz val="10"/>
      <color theme="8" tint="-0.499984740745262"/>
      <name val="Arial"/>
      <family val="2"/>
    </font>
    <font>
      <b/>
      <sz val="14"/>
      <color theme="8" tint="-0.499984740745262"/>
      <name val="Arial"/>
      <family val="2"/>
    </font>
    <font>
      <i/>
      <sz val="10"/>
      <color indexed="14"/>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164" fontId="10" fillId="0" borderId="0"/>
    <xf numFmtId="164" fontId="10" fillId="0" borderId="0"/>
  </cellStyleXfs>
  <cellXfs count="128">
    <xf numFmtId="0" fontId="0" fillId="0" borderId="0" xfId="0"/>
    <xf numFmtId="0" fontId="2" fillId="2" borderId="0" xfId="0" applyFont="1" applyFill="1"/>
    <xf numFmtId="0" fontId="3" fillId="2" borderId="0" xfId="0" applyFont="1" applyFill="1"/>
    <xf numFmtId="0" fontId="4" fillId="2" borderId="0" xfId="1" applyFill="1" applyAlignment="1" applyProtection="1"/>
    <xf numFmtId="0" fontId="5" fillId="2" borderId="0" xfId="0" applyFont="1" applyFill="1"/>
    <xf numFmtId="0" fontId="7" fillId="2" borderId="0" xfId="0" applyFont="1" applyFill="1"/>
    <xf numFmtId="0" fontId="0" fillId="2" borderId="0" xfId="0" applyFill="1"/>
    <xf numFmtId="0" fontId="0" fillId="2" borderId="1" xfId="0" applyFill="1" applyBorder="1"/>
    <xf numFmtId="0" fontId="8" fillId="2" borderId="1" xfId="0" applyFont="1" applyFill="1" applyBorder="1" applyAlignment="1">
      <alignment horizontal="right"/>
    </xf>
    <xf numFmtId="0" fontId="0" fillId="2" borderId="0" xfId="0" applyFill="1" applyBorder="1"/>
    <xf numFmtId="0" fontId="7" fillId="2" borderId="2" xfId="0" applyFont="1" applyFill="1" applyBorder="1" applyAlignment="1">
      <alignment horizontal="centerContinuous"/>
    </xf>
    <xf numFmtId="0" fontId="7" fillId="2" borderId="2" xfId="0" applyFont="1" applyFill="1" applyBorder="1" applyAlignment="1">
      <alignment horizontal="centerContinuous" wrapText="1"/>
    </xf>
    <xf numFmtId="0" fontId="7" fillId="2" borderId="3" xfId="0" applyFont="1" applyFill="1" applyBorder="1" applyAlignment="1">
      <alignment horizontal="center" wrapText="1"/>
    </xf>
    <xf numFmtId="164" fontId="11" fillId="2" borderId="2" xfId="2" applyFont="1" applyFill="1" applyBorder="1" applyAlignment="1">
      <alignment horizontal="centerContinuous" wrapText="1"/>
    </xf>
    <xf numFmtId="0" fontId="7" fillId="2" borderId="4" xfId="0" applyFont="1" applyFill="1" applyBorder="1"/>
    <xf numFmtId="0" fontId="7" fillId="2" borderId="4" xfId="0" applyFont="1" applyFill="1" applyBorder="1" applyAlignment="1">
      <alignment horizontal="right" wrapText="1"/>
    </xf>
    <xf numFmtId="0" fontId="13" fillId="2" borderId="4" xfId="0" applyFont="1" applyFill="1" applyBorder="1" applyAlignment="1">
      <alignment horizontal="right" wrapText="1"/>
    </xf>
    <xf numFmtId="0" fontId="7" fillId="2" borderId="0" xfId="0" applyFont="1" applyFill="1" applyBorder="1"/>
    <xf numFmtId="164" fontId="11" fillId="2" borderId="5" xfId="2" applyNumberFormat="1" applyFont="1" applyFill="1" applyBorder="1" applyAlignment="1">
      <alignment horizontal="left"/>
    </xf>
    <xf numFmtId="164" fontId="14" fillId="2" borderId="0" xfId="0" applyNumberFormat="1" applyFont="1" applyFill="1" applyAlignment="1">
      <alignment horizontal="right"/>
    </xf>
    <xf numFmtId="164" fontId="15" fillId="2" borderId="0" xfId="0" applyNumberFormat="1" applyFont="1" applyFill="1" applyAlignment="1">
      <alignment horizontal="right"/>
    </xf>
    <xf numFmtId="3" fontId="15" fillId="2" borderId="5" xfId="0" applyNumberFormat="1" applyFont="1" applyFill="1" applyBorder="1" applyAlignment="1">
      <alignment horizontal="right"/>
    </xf>
    <xf numFmtId="3" fontId="15" fillId="2" borderId="0" xfId="0" applyNumberFormat="1" applyFont="1" applyFill="1" applyBorder="1" applyAlignment="1">
      <alignment horizontal="right"/>
    </xf>
    <xf numFmtId="0" fontId="0" fillId="2" borderId="0" xfId="0" applyFill="1" applyBorder="1" applyAlignment="1">
      <alignment horizontal="right"/>
    </xf>
    <xf numFmtId="0" fontId="9" fillId="2" borderId="0" xfId="0" applyFont="1" applyFill="1" applyAlignment="1">
      <alignment horizontal="right"/>
    </xf>
    <xf numFmtId="0" fontId="9" fillId="2" borderId="0" xfId="0" applyFont="1" applyFill="1"/>
    <xf numFmtId="164" fontId="8" fillId="2" borderId="0" xfId="0" applyNumberFormat="1" applyFont="1" applyFill="1" applyAlignment="1">
      <alignment horizontal="right"/>
    </xf>
    <xf numFmtId="3" fontId="15" fillId="2" borderId="0" xfId="0" applyNumberFormat="1" applyFont="1" applyFill="1" applyAlignment="1">
      <alignment horizontal="right"/>
    </xf>
    <xf numFmtId="164" fontId="8" fillId="2" borderId="0" xfId="0" applyNumberFormat="1" applyFont="1" applyFill="1" applyBorder="1" applyAlignment="1">
      <alignment horizontal="right"/>
    </xf>
    <xf numFmtId="164" fontId="15" fillId="2" borderId="0" xfId="0" applyNumberFormat="1" applyFont="1" applyFill="1" applyBorder="1" applyAlignment="1">
      <alignment horizontal="right"/>
    </xf>
    <xf numFmtId="0" fontId="16" fillId="2" borderId="0" xfId="0" applyFont="1" applyFill="1"/>
    <xf numFmtId="164" fontId="8" fillId="2" borderId="4" xfId="0" applyNumberFormat="1" applyFont="1" applyFill="1" applyBorder="1" applyAlignment="1">
      <alignment horizontal="right"/>
    </xf>
    <xf numFmtId="164" fontId="15" fillId="2" borderId="4" xfId="0" applyNumberFormat="1" applyFont="1" applyFill="1" applyBorder="1" applyAlignment="1">
      <alignment horizontal="right"/>
    </xf>
    <xf numFmtId="3" fontId="15" fillId="2" borderId="4" xfId="0" applyNumberFormat="1" applyFont="1" applyFill="1" applyBorder="1" applyAlignment="1">
      <alignment horizontal="right"/>
    </xf>
    <xf numFmtId="164" fontId="11" fillId="2" borderId="0" xfId="2" applyNumberFormat="1" applyFont="1" applyFill="1" applyBorder="1" applyAlignment="1">
      <alignment horizontal="left"/>
    </xf>
    <xf numFmtId="3" fontId="14" fillId="2" borderId="0" xfId="0" applyNumberFormat="1" applyFont="1" applyFill="1" applyBorder="1" applyAlignment="1">
      <alignment horizontal="right"/>
    </xf>
    <xf numFmtId="164" fontId="7" fillId="2" borderId="0" xfId="3" applyNumberFormat="1" applyFont="1" applyFill="1" applyBorder="1"/>
    <xf numFmtId="164" fontId="7" fillId="2" borderId="1" xfId="3" applyNumberFormat="1" applyFont="1" applyFill="1" applyBorder="1"/>
    <xf numFmtId="164" fontId="8" fillId="2" borderId="1" xfId="0" applyNumberFormat="1" applyFont="1" applyFill="1" applyBorder="1" applyAlignment="1">
      <alignment horizontal="right"/>
    </xf>
    <xf numFmtId="164" fontId="15" fillId="2" borderId="1" xfId="0" applyNumberFormat="1" applyFont="1" applyFill="1" applyBorder="1" applyAlignment="1">
      <alignment horizontal="right"/>
    </xf>
    <xf numFmtId="3" fontId="15" fillId="2" borderId="1" xfId="0" applyNumberFormat="1" applyFont="1" applyFill="1" applyBorder="1" applyAlignment="1">
      <alignment horizontal="right"/>
    </xf>
    <xf numFmtId="1" fontId="8" fillId="2" borderId="0" xfId="0" applyNumberFormat="1" applyFont="1" applyFill="1" applyBorder="1"/>
    <xf numFmtId="0" fontId="8" fillId="2" borderId="0" xfId="0" applyFont="1" applyFill="1"/>
    <xf numFmtId="0" fontId="17" fillId="2" borderId="0" xfId="0" applyFont="1" applyFill="1"/>
    <xf numFmtId="0" fontId="17" fillId="2" borderId="0" xfId="0" applyFont="1" applyFill="1" applyBorder="1"/>
    <xf numFmtId="0" fontId="18" fillId="2" borderId="0" xfId="0" applyFont="1" applyFill="1"/>
    <xf numFmtId="0" fontId="8" fillId="2" borderId="0" xfId="0" applyFont="1" applyFill="1" applyAlignment="1">
      <alignment horizontal="right"/>
    </xf>
    <xf numFmtId="0" fontId="19" fillId="2" borderId="0" xfId="1" applyFont="1" applyFill="1" applyAlignment="1" applyProtection="1"/>
    <xf numFmtId="0" fontId="2" fillId="2" borderId="0" xfId="0" applyFont="1" applyFill="1" applyBorder="1"/>
    <xf numFmtId="0" fontId="7" fillId="2" borderId="0" xfId="0" applyFont="1" applyFill="1" applyBorder="1" applyAlignment="1">
      <alignment horizontal="center" wrapText="1"/>
    </xf>
    <xf numFmtId="164" fontId="14" fillId="2" borderId="0" xfId="0" applyNumberFormat="1" applyFont="1" applyFill="1"/>
    <xf numFmtId="3" fontId="14" fillId="2" borderId="5" xfId="0" applyNumberFormat="1" applyFont="1" applyFill="1" applyBorder="1"/>
    <xf numFmtId="164" fontId="15" fillId="2" borderId="0" xfId="0" applyNumberFormat="1" applyFont="1" applyFill="1"/>
    <xf numFmtId="3" fontId="14" fillId="2" borderId="0" xfId="0" applyNumberFormat="1" applyFont="1" applyFill="1" applyBorder="1"/>
    <xf numFmtId="164" fontId="8" fillId="2" borderId="0" xfId="0" applyNumberFormat="1" applyFont="1" applyFill="1"/>
    <xf numFmtId="165" fontId="15" fillId="2" borderId="0" xfId="0" applyNumberFormat="1" applyFont="1" applyFill="1"/>
    <xf numFmtId="3" fontId="15" fillId="2" borderId="0" xfId="0" applyNumberFormat="1" applyFont="1" applyFill="1"/>
    <xf numFmtId="164" fontId="8" fillId="2" borderId="4" xfId="0" applyNumberFormat="1" applyFont="1" applyFill="1" applyBorder="1"/>
    <xf numFmtId="164" fontId="15" fillId="2" borderId="4" xfId="0" applyNumberFormat="1" applyFont="1" applyFill="1" applyBorder="1"/>
    <xf numFmtId="165" fontId="15" fillId="2" borderId="4" xfId="0" applyNumberFormat="1" applyFont="1" applyFill="1" applyBorder="1"/>
    <xf numFmtId="3" fontId="15" fillId="2" borderId="4" xfId="0" applyNumberFormat="1" applyFont="1" applyFill="1" applyBorder="1"/>
    <xf numFmtId="3" fontId="15" fillId="2" borderId="5" xfId="0" applyNumberFormat="1" applyFont="1" applyFill="1" applyBorder="1"/>
    <xf numFmtId="164" fontId="8" fillId="2" borderId="1" xfId="0" applyNumberFormat="1" applyFont="1" applyFill="1" applyBorder="1"/>
    <xf numFmtId="1" fontId="8" fillId="2" borderId="1" xfId="0" applyNumberFormat="1" applyFont="1" applyFill="1" applyBorder="1"/>
    <xf numFmtId="164" fontId="15" fillId="2" borderId="1" xfId="0" applyNumberFormat="1" applyFont="1" applyFill="1" applyBorder="1"/>
    <xf numFmtId="165" fontId="15" fillId="2" borderId="1" xfId="0" applyNumberFormat="1" applyFont="1" applyFill="1" applyBorder="1"/>
    <xf numFmtId="3" fontId="15" fillId="2" borderId="1" xfId="0" applyNumberFormat="1" applyFont="1" applyFill="1" applyBorder="1"/>
    <xf numFmtId="0" fontId="7" fillId="2" borderId="4" xfId="0" applyFont="1" applyFill="1" applyBorder="1" applyAlignment="1">
      <alignment horizontal="centerContinuous" wrapText="1"/>
    </xf>
    <xf numFmtId="0" fontId="7" fillId="2" borderId="6" xfId="0" applyFont="1" applyFill="1" applyBorder="1" applyAlignment="1">
      <alignment horizontal="centerContinuous" wrapText="1"/>
    </xf>
    <xf numFmtId="0" fontId="20" fillId="2" borderId="0" xfId="0" applyFont="1" applyFill="1" applyAlignment="1">
      <alignment horizontal="left"/>
    </xf>
    <xf numFmtId="0" fontId="4" fillId="2" borderId="0" xfId="1" applyFont="1" applyFill="1" applyAlignment="1" applyProtection="1">
      <alignment horizontal="left"/>
    </xf>
    <xf numFmtId="0" fontId="21" fillId="2" borderId="0" xfId="0" applyFont="1" applyFill="1"/>
    <xf numFmtId="0" fontId="9" fillId="2" borderId="1" xfId="0" applyFont="1" applyFill="1" applyBorder="1"/>
    <xf numFmtId="0" fontId="9" fillId="2" borderId="0" xfId="0" applyFont="1" applyFill="1" applyBorder="1"/>
    <xf numFmtId="0" fontId="9" fillId="2" borderId="4" xfId="0" applyFont="1" applyFill="1" applyBorder="1"/>
    <xf numFmtId="0" fontId="23" fillId="2" borderId="0" xfId="0" applyFont="1" applyFill="1" applyBorder="1"/>
    <xf numFmtId="0" fontId="24" fillId="2" borderId="0" xfId="0" applyFont="1" applyFill="1"/>
    <xf numFmtId="0" fontId="25" fillId="2" borderId="0" xfId="0" applyFont="1" applyFill="1"/>
    <xf numFmtId="0" fontId="26" fillId="2" borderId="0" xfId="0" applyFont="1" applyFill="1"/>
    <xf numFmtId="0" fontId="9" fillId="2" borderId="0" xfId="0" applyFont="1" applyFill="1" applyBorder="1" applyAlignment="1">
      <alignment horizontal="right" wrapText="1"/>
    </xf>
    <xf numFmtId="166" fontId="15" fillId="2" borderId="0" xfId="0" applyNumberFormat="1" applyFont="1" applyFill="1"/>
    <xf numFmtId="166" fontId="15" fillId="2" borderId="4" xfId="0" applyNumberFormat="1" applyFont="1" applyFill="1" applyBorder="1"/>
    <xf numFmtId="166" fontId="15" fillId="2" borderId="1" xfId="0" applyNumberFormat="1" applyFont="1" applyFill="1" applyBorder="1"/>
    <xf numFmtId="1" fontId="27" fillId="2" borderId="0" xfId="0" applyNumberFormat="1" applyFont="1" applyFill="1" applyBorder="1"/>
    <xf numFmtId="1" fontId="26" fillId="2" borderId="0" xfId="0" applyNumberFormat="1" applyFont="1" applyFill="1" applyBorder="1"/>
    <xf numFmtId="0" fontId="26" fillId="2" borderId="0" xfId="0" applyFont="1" applyFill="1" applyAlignment="1">
      <alignment horizontal="right"/>
    </xf>
    <xf numFmtId="0" fontId="0" fillId="3" borderId="0" xfId="0" applyFill="1"/>
    <xf numFmtId="164" fontId="7" fillId="3" borderId="0" xfId="3" applyNumberFormat="1" applyFont="1" applyFill="1" applyBorder="1"/>
    <xf numFmtId="0" fontId="28" fillId="3" borderId="0" xfId="0" applyFont="1" applyFill="1"/>
    <xf numFmtId="0" fontId="1" fillId="3" borderId="0" xfId="0" applyFont="1" applyFill="1"/>
    <xf numFmtId="0" fontId="30" fillId="3" borderId="7" xfId="0" applyFont="1" applyFill="1" applyBorder="1"/>
    <xf numFmtId="0" fontId="30" fillId="3" borderId="0" xfId="0" applyFont="1" applyFill="1" applyBorder="1"/>
    <xf numFmtId="0" fontId="0" fillId="3" borderId="0" xfId="0" applyFill="1" applyBorder="1"/>
    <xf numFmtId="0" fontId="31" fillId="3" borderId="0" xfId="0" applyFont="1" applyFill="1"/>
    <xf numFmtId="1" fontId="0" fillId="3" borderId="0" xfId="0" applyNumberFormat="1" applyFill="1" applyBorder="1"/>
    <xf numFmtId="164" fontId="8" fillId="3" borderId="0" xfId="0" applyNumberFormat="1" applyFont="1" applyFill="1" applyBorder="1" applyAlignment="1">
      <alignment horizontal="right"/>
    </xf>
    <xf numFmtId="0" fontId="31" fillId="2" borderId="0" xfId="0" applyFont="1" applyFill="1"/>
    <xf numFmtId="0" fontId="29" fillId="3" borderId="0" xfId="0" applyFont="1" applyFill="1" applyBorder="1"/>
    <xf numFmtId="0" fontId="32" fillId="2" borderId="0" xfId="0" applyFont="1" applyFill="1" applyBorder="1" applyAlignment="1">
      <alignment horizontal="left" wrapText="1"/>
    </xf>
    <xf numFmtId="0" fontId="30" fillId="3" borderId="0" xfId="0" applyFont="1" applyFill="1" applyBorder="1" applyAlignment="1">
      <alignment horizontal="left" wrapText="1"/>
    </xf>
    <xf numFmtId="164" fontId="15" fillId="2" borderId="0" xfId="0" applyNumberFormat="1" applyFont="1" applyFill="1" applyBorder="1"/>
    <xf numFmtId="166" fontId="15" fillId="2" borderId="0" xfId="0" applyNumberFormat="1" applyFont="1" applyFill="1" applyBorder="1"/>
    <xf numFmtId="0" fontId="4" fillId="2" borderId="0" xfId="1" applyFont="1" applyFill="1" applyAlignment="1" applyProtection="1"/>
    <xf numFmtId="0" fontId="23" fillId="2" borderId="0" xfId="0" applyFont="1" applyFill="1"/>
    <xf numFmtId="0" fontId="15" fillId="2" borderId="0" xfId="0" applyFont="1" applyFill="1"/>
    <xf numFmtId="0" fontId="15" fillId="2" borderId="1" xfId="0" applyFont="1" applyFill="1" applyBorder="1"/>
    <xf numFmtId="0" fontId="15" fillId="2" borderId="1" xfId="0" applyFont="1" applyFill="1" applyBorder="1" applyAlignment="1">
      <alignment horizontal="right"/>
    </xf>
    <xf numFmtId="0" fontId="7" fillId="2" borderId="4" xfId="0" applyFont="1" applyFill="1" applyBorder="1" applyAlignment="1">
      <alignment horizontal="centerContinuous"/>
    </xf>
    <xf numFmtId="164" fontId="11" fillId="2" borderId="4" xfId="2" applyFont="1" applyFill="1" applyBorder="1" applyAlignment="1">
      <alignment horizontal="centerContinuous" wrapText="1"/>
    </xf>
    <xf numFmtId="3" fontId="8" fillId="2" borderId="0" xfId="0" applyNumberFormat="1" applyFont="1" applyFill="1"/>
    <xf numFmtId="3" fontId="0" fillId="2" borderId="0" xfId="0" applyNumberFormat="1" applyFill="1"/>
    <xf numFmtId="3" fontId="8" fillId="2" borderId="4" xfId="0" applyNumberFormat="1" applyFont="1" applyFill="1" applyBorder="1"/>
    <xf numFmtId="0" fontId="0" fillId="2" borderId="4" xfId="0" applyFill="1" applyBorder="1"/>
    <xf numFmtId="3" fontId="0" fillId="2" borderId="4" xfId="0" applyNumberFormat="1" applyFill="1" applyBorder="1"/>
    <xf numFmtId="3" fontId="34" fillId="2" borderId="0" xfId="0" applyNumberFormat="1" applyFont="1" applyFill="1" applyBorder="1"/>
    <xf numFmtId="3" fontId="8" fillId="2" borderId="1" xfId="0" applyNumberFormat="1" applyFont="1" applyFill="1" applyBorder="1"/>
    <xf numFmtId="3" fontId="0" fillId="2" borderId="1" xfId="0" applyNumberFormat="1" applyFill="1" applyBorder="1"/>
    <xf numFmtId="0" fontId="18" fillId="2" borderId="0" xfId="0" applyFont="1" applyFill="1" applyAlignment="1">
      <alignment horizontal="right"/>
    </xf>
    <xf numFmtId="0" fontId="15" fillId="2" borderId="0" xfId="0" applyFont="1" applyFill="1" applyBorder="1"/>
    <xf numFmtId="2" fontId="15" fillId="2" borderId="0" xfId="0" applyNumberFormat="1" applyFont="1" applyFill="1" applyBorder="1"/>
    <xf numFmtId="0" fontId="15" fillId="2" borderId="4" xfId="0" applyFont="1" applyFill="1" applyBorder="1"/>
    <xf numFmtId="2" fontId="15" fillId="2" borderId="4" xfId="0" applyNumberFormat="1" applyFont="1" applyFill="1" applyBorder="1"/>
    <xf numFmtId="2" fontId="15" fillId="2" borderId="0" xfId="0" applyNumberFormat="1" applyFont="1" applyFill="1"/>
    <xf numFmtId="2" fontId="0" fillId="2" borderId="0" xfId="0" applyNumberFormat="1" applyFill="1"/>
    <xf numFmtId="2" fontId="0" fillId="2" borderId="1" xfId="0" applyNumberFormat="1" applyFill="1" applyBorder="1"/>
    <xf numFmtId="0" fontId="25" fillId="2" borderId="0" xfId="0" applyNumberFormat="1" applyFont="1" applyFill="1" applyAlignment="1">
      <alignment wrapText="1"/>
    </xf>
    <xf numFmtId="0" fontId="25" fillId="2" borderId="0" xfId="0" applyNumberFormat="1" applyFont="1" applyFill="1" applyAlignment="1">
      <alignment horizontal="left" wrapText="1"/>
    </xf>
    <xf numFmtId="0" fontId="33" fillId="3" borderId="0" xfId="0" applyFont="1" applyFill="1" applyAlignment="1">
      <alignment horizontal="center"/>
    </xf>
  </cellXfs>
  <cellStyles count="4">
    <cellStyle name="Hyperlink" xfId="1" builtinId="8"/>
    <cellStyle name="Normal" xfId="0" builtinId="0"/>
    <cellStyle name="Normal_2003 main NTS tables raw" xfId="3"/>
    <cellStyle name="Normal_5 Tables 200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Sheet6!$A$22:$A$47</c:f>
              <c:strCache>
                <c:ptCount val="26"/>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Small/medium urban (10k to 25k population) 2009/10</c:v>
                </c:pt>
                <c:pt idx="16">
                  <c:v>Small/medium urban (10k to 25k population) 2011/12</c:v>
                </c:pt>
                <c:pt idx="18">
                  <c:v>Small urban (3k to 10k population) 2009/10</c:v>
                </c:pt>
                <c:pt idx="19">
                  <c:v>Small urban (3k to 10k population) 2011/12</c:v>
                </c:pt>
                <c:pt idx="21">
                  <c:v>Rural 2009/10</c:v>
                </c:pt>
                <c:pt idx="22">
                  <c:v>Rural 2011/12</c:v>
                </c:pt>
                <c:pt idx="24">
                  <c:v>All areas 2009/10</c:v>
                </c:pt>
                <c:pt idx="25">
                  <c:v>All areas 2011/12</c:v>
                </c:pt>
              </c:strCache>
            </c:strRef>
          </c:cat>
          <c:val>
            <c:numRef>
              <c:f>Sheet6!$B$22:$B$47</c:f>
              <c:numCache>
                <c:formatCode>0</c:formatCode>
                <c:ptCount val="26"/>
                <c:pt idx="0">
                  <c:v>65.755667592219893</c:v>
                </c:pt>
                <c:pt idx="1">
                  <c:v>67.904124224529582</c:v>
                </c:pt>
                <c:pt idx="3" formatCode="[&gt;0.5]#,##0;[&lt;-0.5]\-#,##0;\-">
                  <c:v>62.099591450056259</c:v>
                </c:pt>
                <c:pt idx="4" formatCode="[&gt;0.5]#,##0;[&lt;-0.5]\-#,##0;\-">
                  <c:v>61.256313180614285</c:v>
                </c:pt>
                <c:pt idx="6" formatCode="[&gt;0.5]#,##0;[&lt;-0.5]\-#,##0;\-">
                  <c:v>65.168147427003248</c:v>
                </c:pt>
                <c:pt idx="7" formatCode="[&gt;0.5]#,##0;[&lt;-0.5]\-#,##0;\-">
                  <c:v>63.769689244916904</c:v>
                </c:pt>
                <c:pt idx="9" formatCode="[&gt;0.5]#,##0;[&lt;-0.5]\-#,##0;\-">
                  <c:v>72.009744605449839</c:v>
                </c:pt>
                <c:pt idx="10" formatCode="[&gt;0.5]#,##0;[&lt;-0.5]\-#,##0;\-">
                  <c:v>71.346617388138299</c:v>
                </c:pt>
                <c:pt idx="12" formatCode="[&gt;0.5]#,##0;[&lt;-0.5]\-#,##0;\-">
                  <c:v>72.19452357090239</c:v>
                </c:pt>
                <c:pt idx="13" formatCode="[&gt;0.5]#,##0;[&lt;-0.5]\-#,##0;\-">
                  <c:v>72.274236012963314</c:v>
                </c:pt>
                <c:pt idx="15" formatCode="[&gt;0.5]#,##0;[&lt;-0.5]\-#,##0;\-">
                  <c:v>74.834707674021246</c:v>
                </c:pt>
                <c:pt idx="16" formatCode="[&gt;0.5]#,##0;[&lt;-0.5]\-#,##0;\-">
                  <c:v>77.757241643276942</c:v>
                </c:pt>
                <c:pt idx="18" formatCode="[&gt;0.5]#,##0;[&lt;-0.5]\-#,##0;\-">
                  <c:v>78.282080861989272</c:v>
                </c:pt>
                <c:pt idx="19" formatCode="[&gt;0.5]#,##0;[&lt;-0.5]\-#,##0;\-">
                  <c:v>79.454555034349724</c:v>
                </c:pt>
                <c:pt idx="21" formatCode="[&gt;0.5]#,##0;[&lt;-0.5]\-#,##0;\-">
                  <c:v>86.600509677432754</c:v>
                </c:pt>
                <c:pt idx="22" formatCode="[&gt;0.5]#,##0;[&lt;-0.5]\-#,##0;\-">
                  <c:v>86.60170355190526</c:v>
                </c:pt>
                <c:pt idx="24" formatCode="[&gt;0.5]#,##0;[&lt;-0.5]\-#,##0;\-">
                  <c:v>72.475341353091522</c:v>
                </c:pt>
                <c:pt idx="25" formatCode="[&gt;0.5]#,##0;[&lt;-0.5]\-#,##0;\-">
                  <c:v>72.383473993660104</c:v>
                </c:pt>
              </c:numCache>
            </c:numRef>
          </c:val>
        </c:ser>
        <c:dLbls>
          <c:showLegendKey val="0"/>
          <c:showVal val="0"/>
          <c:showCatName val="0"/>
          <c:showSerName val="0"/>
          <c:showPercent val="0"/>
          <c:showBubbleSize val="0"/>
        </c:dLbls>
        <c:gapWidth val="30"/>
        <c:overlap val="100"/>
        <c:axId val="89427328"/>
        <c:axId val="89486464"/>
      </c:barChart>
      <c:catAx>
        <c:axId val="89427328"/>
        <c:scaling>
          <c:orientation val="minMax"/>
        </c:scaling>
        <c:delete val="0"/>
        <c:axPos val="l"/>
        <c:majorTickMark val="out"/>
        <c:minorTickMark val="none"/>
        <c:tickLblPos val="nextTo"/>
        <c:crossAx val="89486464"/>
        <c:crosses val="autoZero"/>
        <c:auto val="1"/>
        <c:lblAlgn val="ctr"/>
        <c:lblOffset val="100"/>
        <c:noMultiLvlLbl val="0"/>
      </c:catAx>
      <c:valAx>
        <c:axId val="89486464"/>
        <c:scaling>
          <c:orientation val="minMax"/>
        </c:scaling>
        <c:delete val="0"/>
        <c:axPos val="b"/>
        <c:majorGridlines/>
        <c:numFmt formatCode="0" sourceLinked="1"/>
        <c:majorTickMark val="out"/>
        <c:minorTickMark val="none"/>
        <c:tickLblPos val="nextTo"/>
        <c:crossAx val="89427328"/>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Sheet6!$A$58:$A$83</c:f>
              <c:strCache>
                <c:ptCount val="26"/>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Small/medium urban (10k to 25k population) 2009/10</c:v>
                </c:pt>
                <c:pt idx="16">
                  <c:v>Small/medium urban (10k to 25k population) 2011/12</c:v>
                </c:pt>
                <c:pt idx="18">
                  <c:v>Small urban (3k to 10k population) 2009/10</c:v>
                </c:pt>
                <c:pt idx="19">
                  <c:v>Small urban (3k to 10k population) 2011/12</c:v>
                </c:pt>
                <c:pt idx="21">
                  <c:v>Rural 2009/10</c:v>
                </c:pt>
                <c:pt idx="22">
                  <c:v>Rural 2011/12</c:v>
                </c:pt>
                <c:pt idx="24">
                  <c:v>All areas 2009/10</c:v>
                </c:pt>
                <c:pt idx="25">
                  <c:v>All areas 2011/12</c:v>
                </c:pt>
              </c:strCache>
            </c:strRef>
          </c:cat>
          <c:val>
            <c:numRef>
              <c:f>Sheet6!$B$58:$B$83</c:f>
              <c:numCache>
                <c:formatCode>General</c:formatCode>
                <c:ptCount val="26"/>
                <c:pt idx="0">
                  <c:v>31.40393292564676</c:v>
                </c:pt>
                <c:pt idx="1">
                  <c:v>29.135723955532082</c:v>
                </c:pt>
                <c:pt idx="3">
                  <c:v>42.643060136130799</c:v>
                </c:pt>
                <c:pt idx="4">
                  <c:v>44.639459156595116</c:v>
                </c:pt>
                <c:pt idx="6">
                  <c:v>32.115206840767279</c:v>
                </c:pt>
                <c:pt idx="7">
                  <c:v>32.949557418846673</c:v>
                </c:pt>
                <c:pt idx="9">
                  <c:v>25.770132022632449</c:v>
                </c:pt>
                <c:pt idx="10">
                  <c:v>27.291712058994101</c:v>
                </c:pt>
                <c:pt idx="12">
                  <c:v>24.123561970485355</c:v>
                </c:pt>
                <c:pt idx="13">
                  <c:v>23.022794943570581</c:v>
                </c:pt>
                <c:pt idx="15">
                  <c:v>21.786713206770667</c:v>
                </c:pt>
                <c:pt idx="16">
                  <c:v>19.06294414491094</c:v>
                </c:pt>
                <c:pt idx="18">
                  <c:v>17.094850160023274</c:v>
                </c:pt>
                <c:pt idx="19">
                  <c:v>16.175470214641326</c:v>
                </c:pt>
                <c:pt idx="21">
                  <c:v>9.3541049705676773</c:v>
                </c:pt>
                <c:pt idx="22">
                  <c:v>8.8839769489867013</c:v>
                </c:pt>
                <c:pt idx="24">
                  <c:v>25.206903794204457</c:v>
                </c:pt>
                <c:pt idx="25">
                  <c:v>25.188246992135021</c:v>
                </c:pt>
              </c:numCache>
            </c:numRef>
          </c:val>
        </c:ser>
        <c:dLbls>
          <c:showLegendKey val="0"/>
          <c:showVal val="0"/>
          <c:showCatName val="0"/>
          <c:showSerName val="0"/>
          <c:showPercent val="0"/>
          <c:showBubbleSize val="0"/>
        </c:dLbls>
        <c:gapWidth val="30"/>
        <c:overlap val="100"/>
        <c:axId val="89514368"/>
        <c:axId val="89515904"/>
      </c:barChart>
      <c:catAx>
        <c:axId val="89514368"/>
        <c:scaling>
          <c:orientation val="minMax"/>
        </c:scaling>
        <c:delete val="0"/>
        <c:axPos val="l"/>
        <c:majorTickMark val="out"/>
        <c:minorTickMark val="none"/>
        <c:tickLblPos val="nextTo"/>
        <c:crossAx val="89515904"/>
        <c:crosses val="autoZero"/>
        <c:auto val="1"/>
        <c:lblAlgn val="ctr"/>
        <c:lblOffset val="100"/>
        <c:noMultiLvlLbl val="0"/>
      </c:catAx>
      <c:valAx>
        <c:axId val="89515904"/>
        <c:scaling>
          <c:orientation val="minMax"/>
        </c:scaling>
        <c:delete val="0"/>
        <c:axPos val="b"/>
        <c:majorGridlines/>
        <c:numFmt formatCode="General" sourceLinked="1"/>
        <c:majorTickMark val="out"/>
        <c:minorTickMark val="none"/>
        <c:tickLblPos val="nextTo"/>
        <c:crossAx val="8951436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Sheet6!$A$95:$A$120</c:f>
              <c:strCache>
                <c:ptCount val="26"/>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Small/medium urban (10k to 25k population) 2009/10</c:v>
                </c:pt>
                <c:pt idx="16">
                  <c:v>Small/medium urban (10k to 25k population) 2011/12</c:v>
                </c:pt>
                <c:pt idx="18">
                  <c:v>Small urban (3k to 10k population) 2009/10</c:v>
                </c:pt>
                <c:pt idx="19">
                  <c:v>Small urban (3k to 10k population) 2011/12</c:v>
                </c:pt>
                <c:pt idx="21">
                  <c:v>Rural areas 2009/10</c:v>
                </c:pt>
                <c:pt idx="22">
                  <c:v>Rural areas 2011/12</c:v>
                </c:pt>
                <c:pt idx="24">
                  <c:v>All areas 2009/10</c:v>
                </c:pt>
                <c:pt idx="25">
                  <c:v>All areas 2011/12</c:v>
                </c:pt>
              </c:strCache>
            </c:strRef>
          </c:cat>
          <c:val>
            <c:numRef>
              <c:f>Sheet6!$B$95:$B$120</c:f>
              <c:numCache>
                <c:formatCode>General</c:formatCode>
                <c:ptCount val="26"/>
                <c:pt idx="0">
                  <c:v>381.40887567452432</c:v>
                </c:pt>
                <c:pt idx="1">
                  <c:v>411.51140573107949</c:v>
                </c:pt>
                <c:pt idx="3" formatCode="[&gt;0.5]#,##0;[&lt;-0.5]\-#,##0;\-">
                  <c:v>206.19421294507234</c:v>
                </c:pt>
                <c:pt idx="4" formatCode="[&gt;0.5]#,##0;[&lt;-0.5]\-#,##0;\-">
                  <c:v>202.7777229867975</c:v>
                </c:pt>
                <c:pt idx="6" formatCode="[&gt;0.5]#,##0;[&lt;-0.5]\-#,##0;\-">
                  <c:v>369.53203764543139</c:v>
                </c:pt>
                <c:pt idx="7" formatCode="[&gt;0.5]#,##0;[&lt;-0.5]\-#,##0;\-">
                  <c:v>356.61319511520151</c:v>
                </c:pt>
                <c:pt idx="9" formatCode="[&gt;0.5]#,##0;[&lt;-0.5]\-#,##0;\-">
                  <c:v>395.69992988475605</c:v>
                </c:pt>
                <c:pt idx="10" formatCode="[&gt;0.5]#,##0;[&lt;-0.5]\-#,##0;\-">
                  <c:v>400.28802976207618</c:v>
                </c:pt>
                <c:pt idx="12" formatCode="[&gt;0.5]#,##0;[&lt;-0.5]\-#,##0;\-">
                  <c:v>422.38995510344756</c:v>
                </c:pt>
                <c:pt idx="13" formatCode="[&gt;0.5]#,##0;[&lt;-0.5]\-#,##0;\-">
                  <c:v>426.03359010360418</c:v>
                </c:pt>
                <c:pt idx="15" formatCode="[&gt;0.5]#,##0;[&lt;-0.5]\-#,##0;\-">
                  <c:v>430.15308125069572</c:v>
                </c:pt>
                <c:pt idx="16" formatCode="[&gt;0.5]#,##0;[&lt;-0.5]\-#,##0;\-">
                  <c:v>447.52807039644739</c:v>
                </c:pt>
                <c:pt idx="18" formatCode="[&gt;0.5]#,##0;[&lt;-0.5]\-#,##0;\-">
                  <c:v>460.545430971337</c:v>
                </c:pt>
                <c:pt idx="19" formatCode="[&gt;0.5]#,##0;[&lt;-0.5]\-#,##0;\-">
                  <c:v>455.86430697087485</c:v>
                </c:pt>
                <c:pt idx="21" formatCode="[&gt;0.5]#,##0;[&lt;-0.5]\-#,##0;\-">
                  <c:v>519.06331335597906</c:v>
                </c:pt>
                <c:pt idx="22" formatCode="[&gt;0.5]#,##0;[&lt;-0.5]\-#,##0;\-">
                  <c:v>526.15886512636757</c:v>
                </c:pt>
                <c:pt idx="24" formatCode="[&gt;0.5]#,##0;[&lt;-0.5]\-#,##0;\-">
                  <c:v>399.48081380727479</c:v>
                </c:pt>
                <c:pt idx="25" formatCode="[&gt;0.5]#,##0;[&lt;-0.5]\-#,##0;\-">
                  <c:v>399.64077024365622</c:v>
                </c:pt>
              </c:numCache>
            </c:numRef>
          </c:val>
        </c:ser>
        <c:dLbls>
          <c:showLegendKey val="0"/>
          <c:showVal val="0"/>
          <c:showCatName val="0"/>
          <c:showSerName val="0"/>
          <c:showPercent val="0"/>
          <c:showBubbleSize val="0"/>
        </c:dLbls>
        <c:gapWidth val="30"/>
        <c:overlap val="100"/>
        <c:axId val="106640512"/>
        <c:axId val="106642048"/>
      </c:barChart>
      <c:catAx>
        <c:axId val="106640512"/>
        <c:scaling>
          <c:orientation val="minMax"/>
        </c:scaling>
        <c:delete val="0"/>
        <c:axPos val="l"/>
        <c:majorTickMark val="out"/>
        <c:minorTickMark val="none"/>
        <c:tickLblPos val="nextTo"/>
        <c:crossAx val="106642048"/>
        <c:crosses val="autoZero"/>
        <c:auto val="1"/>
        <c:lblAlgn val="ctr"/>
        <c:lblOffset val="100"/>
        <c:noMultiLvlLbl val="0"/>
      </c:catAx>
      <c:valAx>
        <c:axId val="106642048"/>
        <c:scaling>
          <c:orientation val="minMax"/>
        </c:scaling>
        <c:delete val="0"/>
        <c:axPos val="b"/>
        <c:majorGridlines/>
        <c:numFmt formatCode="General" sourceLinked="1"/>
        <c:majorTickMark val="out"/>
        <c:minorTickMark val="none"/>
        <c:tickLblPos val="nextTo"/>
        <c:crossAx val="10664051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Sheet6!$A$130:$A$155</c:f>
              <c:strCache>
                <c:ptCount val="26"/>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Small/medium urban (10k to 25k population) 2009/10</c:v>
                </c:pt>
                <c:pt idx="16">
                  <c:v>Small/medium urban (10k to 25k population) 2011/12</c:v>
                </c:pt>
                <c:pt idx="18">
                  <c:v>Small urban (3k to 10k population) 2009/10</c:v>
                </c:pt>
                <c:pt idx="19">
                  <c:v>Small urban (3k to 10k population) 2011/12</c:v>
                </c:pt>
                <c:pt idx="21">
                  <c:v>Rural areas 2009/10</c:v>
                </c:pt>
                <c:pt idx="22">
                  <c:v>Rural areas 2011/12</c:v>
                </c:pt>
                <c:pt idx="24">
                  <c:v>All areas 2009/10</c:v>
                </c:pt>
                <c:pt idx="25">
                  <c:v>All areas 2011/12</c:v>
                </c:pt>
              </c:strCache>
            </c:strRef>
          </c:cat>
          <c:val>
            <c:numRef>
              <c:f>Sheet6!$B$130:$B$155</c:f>
              <c:numCache>
                <c:formatCode>General</c:formatCode>
                <c:ptCount val="26"/>
                <c:pt idx="0">
                  <c:v>3286.7006532235164</c:v>
                </c:pt>
                <c:pt idx="1">
                  <c:v>3381.0819839593264</c:v>
                </c:pt>
                <c:pt idx="3" formatCode="[&gt;0.5]#,##0;[&lt;-0.5]\-#,##0;\-">
                  <c:v>1544.3063512541396</c:v>
                </c:pt>
                <c:pt idx="4" formatCode="[&gt;0.5]#,##0;[&lt;-0.5]\-#,##0;\-">
                  <c:v>1472.9269268018413</c:v>
                </c:pt>
                <c:pt idx="6" formatCode="[&gt;0.5]#,##0;[&lt;-0.5]\-#,##0;\-">
                  <c:v>2606.6917511054021</c:v>
                </c:pt>
                <c:pt idx="7" formatCode="[&gt;0.5]#,##0;[&lt;-0.5]\-#,##0;\-">
                  <c:v>2482.7825990149531</c:v>
                </c:pt>
                <c:pt idx="9" formatCode="[&gt;0.5]#,##0;[&lt;-0.5]\-#,##0;\-">
                  <c:v>2984.4762933032825</c:v>
                </c:pt>
                <c:pt idx="10" formatCode="[&gt;0.5]#,##0;[&lt;-0.5]\-#,##0;\-">
                  <c:v>3023.7189990959223</c:v>
                </c:pt>
                <c:pt idx="12" formatCode="[&gt;0.5]#,##0;[&lt;-0.5]\-#,##0;\-">
                  <c:v>3291.2174497266833</c:v>
                </c:pt>
                <c:pt idx="13" formatCode="[&gt;0.5]#,##0;[&lt;-0.5]\-#,##0;\-">
                  <c:v>3413.9579436014856</c:v>
                </c:pt>
                <c:pt idx="15" formatCode="[&gt;0.5]#,##0;[&lt;-0.5]\-#,##0;\-">
                  <c:v>3793.8503380209886</c:v>
                </c:pt>
                <c:pt idx="16" formatCode="[&gt;0.5]#,##0;[&lt;-0.5]\-#,##0;\-">
                  <c:v>3870.0974419229633</c:v>
                </c:pt>
                <c:pt idx="18" formatCode="[&gt;0.5]#,##0;[&lt;-0.5]\-#,##0;\-">
                  <c:v>4356.4439323096722</c:v>
                </c:pt>
                <c:pt idx="19" formatCode="[&gt;0.5]#,##0;[&lt;-0.5]\-#,##0;\-">
                  <c:v>4541.4130083229584</c:v>
                </c:pt>
                <c:pt idx="21" formatCode="[&gt;0.5]#,##0;[&lt;-0.5]\-#,##0;\-">
                  <c:v>5734.9092732426052</c:v>
                </c:pt>
                <c:pt idx="22" formatCode="[&gt;0.5]#,##0;[&lt;-0.5]\-#,##0;\-">
                  <c:v>5730.9620381028271</c:v>
                </c:pt>
                <c:pt idx="24" formatCode="[&gt;0.5]#,##0;[&lt;-0.5]\-#,##0;\-">
                  <c:v>3376.2482293136236</c:v>
                </c:pt>
                <c:pt idx="25" formatCode="[&gt;0.5]#,##0;[&lt;-0.5]\-#,##0;\-">
                  <c:v>3401.4750283181202</c:v>
                </c:pt>
              </c:numCache>
            </c:numRef>
          </c:val>
        </c:ser>
        <c:dLbls>
          <c:showLegendKey val="0"/>
          <c:showVal val="0"/>
          <c:showCatName val="0"/>
          <c:showSerName val="0"/>
          <c:showPercent val="0"/>
          <c:showBubbleSize val="0"/>
        </c:dLbls>
        <c:gapWidth val="30"/>
        <c:overlap val="100"/>
        <c:axId val="106657664"/>
        <c:axId val="106659200"/>
      </c:barChart>
      <c:catAx>
        <c:axId val="106657664"/>
        <c:scaling>
          <c:orientation val="minMax"/>
        </c:scaling>
        <c:delete val="0"/>
        <c:axPos val="l"/>
        <c:majorTickMark val="out"/>
        <c:minorTickMark val="none"/>
        <c:tickLblPos val="nextTo"/>
        <c:crossAx val="106659200"/>
        <c:crosses val="autoZero"/>
        <c:auto val="1"/>
        <c:lblAlgn val="ctr"/>
        <c:lblOffset val="100"/>
        <c:noMultiLvlLbl val="0"/>
      </c:catAx>
      <c:valAx>
        <c:axId val="106659200"/>
        <c:scaling>
          <c:orientation val="minMax"/>
        </c:scaling>
        <c:delete val="0"/>
        <c:axPos val="b"/>
        <c:majorGridlines/>
        <c:numFmt formatCode="General" sourceLinked="1"/>
        <c:majorTickMark val="out"/>
        <c:minorTickMark val="none"/>
        <c:tickLblPos val="nextTo"/>
        <c:crossAx val="1066576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Sheet6!$A$166:$A$191</c:f>
              <c:strCache>
                <c:ptCount val="26"/>
                <c:pt idx="0">
                  <c:v>North East 2009/10</c:v>
                </c:pt>
                <c:pt idx="1">
                  <c:v>North East 2011/12</c:v>
                </c:pt>
                <c:pt idx="3">
                  <c:v>London Boroughs 2009/10</c:v>
                </c:pt>
                <c:pt idx="4">
                  <c:v>London Boroughs 2011/12</c:v>
                </c:pt>
                <c:pt idx="6">
                  <c:v>Metropolitan built-up areas 2009/10</c:v>
                </c:pt>
                <c:pt idx="7">
                  <c:v>Metropolitan built-up areas 2011/12</c:v>
                </c:pt>
                <c:pt idx="9">
                  <c:v>Large urban (over 250k population) 2009/10</c:v>
                </c:pt>
                <c:pt idx="10">
                  <c:v>Large urban (over 250k population) 2011/12</c:v>
                </c:pt>
                <c:pt idx="12">
                  <c:v>Medium urban (25k to 250k population) 2009/10</c:v>
                </c:pt>
                <c:pt idx="13">
                  <c:v>Medium urban (25k to 250k population) 2011/12</c:v>
                </c:pt>
                <c:pt idx="15">
                  <c:v>Small/medium urban (10k to 25k population) 2009/10</c:v>
                </c:pt>
                <c:pt idx="16">
                  <c:v>Small/medium urban (10k to 25k population) 2011/12</c:v>
                </c:pt>
                <c:pt idx="18">
                  <c:v>Small urban (3k to 10k population) 2009/10</c:v>
                </c:pt>
                <c:pt idx="19">
                  <c:v>Small urban (3k to 10k population) 2011/12</c:v>
                </c:pt>
                <c:pt idx="21">
                  <c:v>Rural areas 2009/10</c:v>
                </c:pt>
                <c:pt idx="22">
                  <c:v>Rural areas 2011/12</c:v>
                </c:pt>
                <c:pt idx="24">
                  <c:v>All areas 2009/10</c:v>
                </c:pt>
                <c:pt idx="25">
                  <c:v>All areas 2011/12</c:v>
                </c:pt>
              </c:strCache>
            </c:strRef>
          </c:cat>
          <c:val>
            <c:numRef>
              <c:f>Sheet6!$B$166:$B$191</c:f>
              <c:numCache>
                <c:formatCode>General</c:formatCode>
                <c:ptCount val="26"/>
                <c:pt idx="0">
                  <c:v>8.6018786565494558</c:v>
                </c:pt>
                <c:pt idx="1">
                  <c:v>8.2130820268419846</c:v>
                </c:pt>
                <c:pt idx="3" formatCode="[&gt;0.5]#,##0.0;[&lt;-0.5]\-#,##0.0;\-">
                  <c:v>7.4634384677831562</c:v>
                </c:pt>
                <c:pt idx="4" formatCode="[&gt;0.5]#,##0.0;[&lt;-0.5]\-#,##0.0;\-">
                  <c:v>7.2442927533955128</c:v>
                </c:pt>
                <c:pt idx="6" formatCode="[&gt;0.5]#,##0.0;[&lt;-0.5]\-#,##0.0;\-">
                  <c:v>7.0468593522363152</c:v>
                </c:pt>
                <c:pt idx="7" formatCode="[&gt;0.5]#,##0.0;[&lt;-0.5]\-#,##0.0;\-">
                  <c:v>6.9445453300621667</c:v>
                </c:pt>
                <c:pt idx="9" formatCode="[&gt;0.5]#,##0.0;[&lt;-0.5]\-#,##0.0;\-">
                  <c:v>7.5489935428782449</c:v>
                </c:pt>
                <c:pt idx="10" formatCode="[&gt;0.5]#,##0.0;[&lt;-0.5]\-#,##0.0;\-">
                  <c:v>7.5367265595127684</c:v>
                </c:pt>
                <c:pt idx="12" formatCode="[&gt;0.5]#,##0.0;[&lt;-0.5]\-#,##0.0;\-">
                  <c:v>7.7755769479458152</c:v>
                </c:pt>
                <c:pt idx="13" formatCode="[&gt;0.5]#,##0.0;[&lt;-0.5]\-#,##0.0;\-">
                  <c:v>8.0080926632615803</c:v>
                </c:pt>
                <c:pt idx="15" formatCode="[&gt;0.5]#,##0.0;[&lt;-0.5]\-#,##0.0;\-">
                  <c:v>8.7958589782700365</c:v>
                </c:pt>
                <c:pt idx="16" formatCode="[&gt;0.5]#,##0.0;[&lt;-0.5]\-#,##0.0;\-">
                  <c:v>8.625727844911049</c:v>
                </c:pt>
                <c:pt idx="18" formatCode="[&gt;0.5]#,##0.0;[&lt;-0.5]\-#,##0.0;\-">
                  <c:v>9.4227019293516605</c:v>
                </c:pt>
                <c:pt idx="19" formatCode="[&gt;0.5]#,##0.0;[&lt;-0.5]\-#,##0.0;\-">
                  <c:v>9.9175993593416383</c:v>
                </c:pt>
                <c:pt idx="21" formatCode="[&gt;0.5]#,##0.0;[&lt;-0.5]\-#,##0.0;\-">
                  <c:v>10.997422398473436</c:v>
                </c:pt>
                <c:pt idx="22" formatCode="[&gt;0.5]#,##0.0;[&lt;-0.5]\-#,##0.0;\-">
                  <c:v>10.857728188348293</c:v>
                </c:pt>
                <c:pt idx="24" formatCode="[&gt;0.5]#,##0.0;[&lt;-0.5]\-#,##0.0;\-">
                  <c:v>8.4305464873492983</c:v>
                </c:pt>
                <c:pt idx="25" formatCode="[&gt;0.5]#,##0.0;[&lt;-0.5]\-#,##0.0;\-">
                  <c:v>8.4913326487968508</c:v>
                </c:pt>
              </c:numCache>
            </c:numRef>
          </c:val>
        </c:ser>
        <c:dLbls>
          <c:showLegendKey val="0"/>
          <c:showVal val="0"/>
          <c:showCatName val="0"/>
          <c:showSerName val="0"/>
          <c:showPercent val="0"/>
          <c:showBubbleSize val="0"/>
        </c:dLbls>
        <c:gapWidth val="30"/>
        <c:overlap val="100"/>
        <c:axId val="108077824"/>
        <c:axId val="108079360"/>
      </c:barChart>
      <c:catAx>
        <c:axId val="108077824"/>
        <c:scaling>
          <c:orientation val="minMax"/>
        </c:scaling>
        <c:delete val="0"/>
        <c:axPos val="l"/>
        <c:majorTickMark val="out"/>
        <c:minorTickMark val="none"/>
        <c:tickLblPos val="nextTo"/>
        <c:crossAx val="108079360"/>
        <c:crosses val="autoZero"/>
        <c:auto val="1"/>
        <c:lblAlgn val="ctr"/>
        <c:lblOffset val="100"/>
        <c:noMultiLvlLbl val="0"/>
      </c:catAx>
      <c:valAx>
        <c:axId val="108079360"/>
        <c:scaling>
          <c:orientation val="minMax"/>
        </c:scaling>
        <c:delete val="0"/>
        <c:axPos val="b"/>
        <c:majorGridlines/>
        <c:numFmt formatCode="General" sourceLinked="1"/>
        <c:majorTickMark val="out"/>
        <c:minorTickMark val="none"/>
        <c:tickLblPos val="nextTo"/>
        <c:crossAx val="10807782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7</xdr:col>
      <xdr:colOff>0</xdr:colOff>
      <xdr:row>51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7</xdr:col>
      <xdr:colOff>0</xdr:colOff>
      <xdr:row>87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94</xdr:row>
      <xdr:rowOff>0</xdr:rowOff>
    </xdr:from>
    <xdr:to>
      <xdr:col>7</xdr:col>
      <xdr:colOff>0</xdr:colOff>
      <xdr:row>124</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129</xdr:row>
      <xdr:rowOff>0</xdr:rowOff>
    </xdr:from>
    <xdr:to>
      <xdr:col>7</xdr:col>
      <xdr:colOff>0</xdr:colOff>
      <xdr:row>159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165</xdr:row>
      <xdr:rowOff>0</xdr:rowOff>
    </xdr:from>
    <xdr:to>
      <xdr:col>7</xdr:col>
      <xdr:colOff>0</xdr:colOff>
      <xdr:row>195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4" Type="http://schemas.openxmlformats.org/officeDocument/2006/relationships/hyperlink" Target="https://www.gov.uk/government/publications/national-travel-survey-201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6" Type="http://schemas.openxmlformats.org/officeDocument/2006/relationships/hyperlink" Target="https://www.gov.uk/government/publications/national-travel-survey-2012" TargetMode="External"/><Relationship Id="rId5" Type="http://schemas.openxmlformats.org/officeDocument/2006/relationships/hyperlink" Target="https://www.gov.uk/government/organisations/department-for-transport/series/national-travel-survey-statistics" TargetMode="External"/><Relationship Id="rId4" Type="http://schemas.openxmlformats.org/officeDocument/2006/relationships/hyperlink" Target="https://www.gov.uk/government/publications/national-travel-survey-201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assets.dft.gov.uk/statistics/releases/national-travel-survey-2010/nts2010-notes.pdf" TargetMode="External"/><Relationship Id="rId13" Type="http://schemas.openxmlformats.org/officeDocument/2006/relationships/hyperlink" Target="http://www.dft.gov.uk/statistics/series/national-travel-survey" TargetMode="External"/><Relationship Id="rId18" Type="http://schemas.openxmlformats.org/officeDocument/2006/relationships/hyperlink" Target="https://www.gov.uk/government/publications/national-travel-survey-2012" TargetMode="External"/><Relationship Id="rId3" Type="http://schemas.openxmlformats.org/officeDocument/2006/relationships/hyperlink" Target="http://www.dft.gov.uk/statistics/series/national-travel-survey" TargetMode="External"/><Relationship Id="rId7" Type="http://schemas.openxmlformats.org/officeDocument/2006/relationships/hyperlink" Target="http://www.dft.gov.uk/statistics/series/national-travel-survey" TargetMode="External"/><Relationship Id="rId12" Type="http://schemas.openxmlformats.org/officeDocument/2006/relationships/hyperlink" Target="http://assets.dft.gov.uk/statistics/releases/national-travel-survey-2010/nts2010-notes.pdf" TargetMode="External"/><Relationship Id="rId17"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6"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6" Type="http://schemas.openxmlformats.org/officeDocument/2006/relationships/hyperlink" Target="http://assets.dft.gov.uk/statistics/releases/national-travel-survey-2010/nts2010-notes.pdf" TargetMode="External"/><Relationship Id="rId11" Type="http://schemas.openxmlformats.org/officeDocument/2006/relationships/hyperlink" Target="http://www.dft.gov.uk/statistics/series/national-travel-survey" TargetMode="External"/><Relationship Id="rId5" Type="http://schemas.openxmlformats.org/officeDocument/2006/relationships/hyperlink" Target="http://www.dft.gov.uk/statistics/series/national-travel-survey" TargetMode="External"/><Relationship Id="rId15" Type="http://schemas.openxmlformats.org/officeDocument/2006/relationships/hyperlink" Target="http://www.dft.gov.uk/statistics/series/national-travel-survey" TargetMode="External"/><Relationship Id="rId10" Type="http://schemas.openxmlformats.org/officeDocument/2006/relationships/hyperlink" Target="http://assets.dft.gov.uk/statistics/releases/national-travel-survey-2010/nts2010-notes.pdf" TargetMode="External"/><Relationship Id="rId4" Type="http://schemas.openxmlformats.org/officeDocument/2006/relationships/hyperlink" Target="http://assets.dft.gov.uk/statistics/releases/national-travel-survey-2010/nts2010-notes.pdf" TargetMode="External"/><Relationship Id="rId9" Type="http://schemas.openxmlformats.org/officeDocument/2006/relationships/hyperlink" Target="http://www.dft.gov.uk/statistics/series/national-travel-survey" TargetMode="External"/><Relationship Id="rId14" Type="http://schemas.openxmlformats.org/officeDocument/2006/relationships/hyperlink" Target="http://assets.dft.gov.uk/statistics/releases/national-travel-survey-2010/nts2010-notes.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assets.dft.gov.uk/statistics/releases/national-travel-survey-2010/nts2010-notes.pdf" TargetMode="External"/><Relationship Id="rId13" Type="http://schemas.openxmlformats.org/officeDocument/2006/relationships/hyperlink" Target="http://www.dft.gov.uk/statistics/series/national-travel-survey" TargetMode="External"/><Relationship Id="rId18" Type="http://schemas.openxmlformats.org/officeDocument/2006/relationships/hyperlink" Target="https://www.gov.uk/government/publications/national-travel-survey-2012" TargetMode="External"/><Relationship Id="rId3" Type="http://schemas.openxmlformats.org/officeDocument/2006/relationships/hyperlink" Target="http://www.dft.gov.uk/statistics/series/national-travel-survey" TargetMode="External"/><Relationship Id="rId7" Type="http://schemas.openxmlformats.org/officeDocument/2006/relationships/hyperlink" Target="http://www.dft.gov.uk/statistics/series/national-travel-survey" TargetMode="External"/><Relationship Id="rId12" Type="http://schemas.openxmlformats.org/officeDocument/2006/relationships/hyperlink" Target="http://assets.dft.gov.uk/statistics/releases/national-travel-survey-2010/nts2010-notes.pdf" TargetMode="External"/><Relationship Id="rId17"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assets.dft.gov.uk/statistics/releases/national-travel-survey-2010/nts2010-notes.pdf" TargetMode="External"/><Relationship Id="rId16" Type="http://schemas.openxmlformats.org/officeDocument/2006/relationships/hyperlink" Target="http://assets.dft.gov.uk/statistics/releases/national-travel-survey-2010/nts2010-notes.pdf" TargetMode="External"/><Relationship Id="rId1" Type="http://schemas.openxmlformats.org/officeDocument/2006/relationships/hyperlink" Target="http://www.dft.gov.uk/statistics/series/national-travel-survey" TargetMode="External"/><Relationship Id="rId6" Type="http://schemas.openxmlformats.org/officeDocument/2006/relationships/hyperlink" Target="http://assets.dft.gov.uk/statistics/releases/national-travel-survey-2010/nts2010-notes.pdf" TargetMode="External"/><Relationship Id="rId11" Type="http://schemas.openxmlformats.org/officeDocument/2006/relationships/hyperlink" Target="http://www.dft.gov.uk/statistics/series/national-travel-survey" TargetMode="External"/><Relationship Id="rId5" Type="http://schemas.openxmlformats.org/officeDocument/2006/relationships/hyperlink" Target="http://www.dft.gov.uk/statistics/series/national-travel-survey" TargetMode="External"/><Relationship Id="rId15" Type="http://schemas.openxmlformats.org/officeDocument/2006/relationships/hyperlink" Target="http://www.dft.gov.uk/statistics/series/national-travel-survey" TargetMode="External"/><Relationship Id="rId10" Type="http://schemas.openxmlformats.org/officeDocument/2006/relationships/hyperlink" Target="http://assets.dft.gov.uk/statistics/releases/national-travel-survey-2010/nts2010-notes.pdf" TargetMode="External"/><Relationship Id="rId4" Type="http://schemas.openxmlformats.org/officeDocument/2006/relationships/hyperlink" Target="http://assets.dft.gov.uk/statistics/releases/national-travel-survey-2010/nts2010-notes.pdf" TargetMode="External"/><Relationship Id="rId9" Type="http://schemas.openxmlformats.org/officeDocument/2006/relationships/hyperlink" Target="http://www.dft.gov.uk/statistics/series/national-travel-survey" TargetMode="External"/><Relationship Id="rId14" Type="http://schemas.openxmlformats.org/officeDocument/2006/relationships/hyperlink" Target="http://assets.dft.gov.uk/statistics/releases/national-travel-survey-2010/nts2010-notes.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dft.gov.uk/statistics/series/national-travel-survey/" TargetMode="External"/><Relationship Id="rId13" Type="http://schemas.openxmlformats.org/officeDocument/2006/relationships/hyperlink" Target="http://assets.dft.gov.uk/statistics/releases/national-travel-survey-2010/nts2010-notes.pdf" TargetMode="External"/><Relationship Id="rId18" Type="http://schemas.openxmlformats.org/officeDocument/2006/relationships/hyperlink" Target="https://www.gov.uk/government/publications/national-travel-survey-2012" TargetMode="External"/><Relationship Id="rId3" Type="http://schemas.openxmlformats.org/officeDocument/2006/relationships/hyperlink" Target="http://assets.dft.gov.uk/statistics/releases/national-travel-survey-2010/nts2010-notes.pdf" TargetMode="External"/><Relationship Id="rId7" Type="http://schemas.openxmlformats.org/officeDocument/2006/relationships/hyperlink" Target="http://assets.dft.gov.uk/statistics/releases/national-travel-survey-2010/nts2010-notes.pdf" TargetMode="External"/><Relationship Id="rId12" Type="http://schemas.openxmlformats.org/officeDocument/2006/relationships/hyperlink" Target="http://www.dft.gov.uk/statistics/series/national-travel-survey/" TargetMode="External"/><Relationship Id="rId17" Type="http://schemas.openxmlformats.org/officeDocument/2006/relationships/hyperlink" Target="https://www.gov.uk/government/organisations/department-for-transport/series/national-travel-survey-statistics" TargetMode="External"/><Relationship Id="rId2" Type="http://schemas.openxmlformats.org/officeDocument/2006/relationships/hyperlink" Target="http://www.dft.gov.uk/statistics/series/national-travel-survey/" TargetMode="External"/><Relationship Id="rId16" Type="http://schemas.openxmlformats.org/officeDocument/2006/relationships/hyperlink" Target="http://www.dft.gov.uk/statistics/series/national-travel-survey/" TargetMode="External"/><Relationship Id="rId1" Type="http://schemas.openxmlformats.org/officeDocument/2006/relationships/hyperlink" Target="http://assets.dft.gov.uk/statistics/releases/national-travel-survey-2010/nts2010-notes.pdf" TargetMode="External"/><Relationship Id="rId6" Type="http://schemas.openxmlformats.org/officeDocument/2006/relationships/hyperlink" Target="http://www.dft.gov.uk/statistics/series/national-travel-survey/" TargetMode="External"/><Relationship Id="rId11" Type="http://schemas.openxmlformats.org/officeDocument/2006/relationships/hyperlink" Target="http://assets.dft.gov.uk/statistics/releases/national-travel-survey-2010/nts2010-notes.pdf" TargetMode="External"/><Relationship Id="rId5" Type="http://schemas.openxmlformats.org/officeDocument/2006/relationships/hyperlink" Target="http://assets.dft.gov.uk/statistics/releases/national-travel-survey-2010/nts2010-notes.pdf" TargetMode="External"/><Relationship Id="rId15" Type="http://schemas.openxmlformats.org/officeDocument/2006/relationships/hyperlink" Target="http://assets.dft.gov.uk/statistics/releases/national-travel-survey-2010/nts2010-notes.pdf" TargetMode="External"/><Relationship Id="rId10" Type="http://schemas.openxmlformats.org/officeDocument/2006/relationships/hyperlink" Target="http://www.dft.gov.uk/statistics/series/national-travel-survey/" TargetMode="External"/><Relationship Id="rId4" Type="http://schemas.openxmlformats.org/officeDocument/2006/relationships/hyperlink" Target="http://www.dft.gov.uk/statistics/series/national-travel-survey/" TargetMode="External"/><Relationship Id="rId9" Type="http://schemas.openxmlformats.org/officeDocument/2006/relationships/hyperlink" Target="http://assets.dft.gov.uk/statistics/releases/national-travel-survey-2010/nts2010-notes.pdf" TargetMode="External"/><Relationship Id="rId14" Type="http://schemas.openxmlformats.org/officeDocument/2006/relationships/hyperlink" Target="http://www.dft.gov.uk/statistics/series/national-travel-surve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75"/>
  <sheetViews>
    <sheetView topLeftCell="A13" workbookViewId="0">
      <selection activeCell="W33" sqref="W33"/>
    </sheetView>
  </sheetViews>
  <sheetFormatPr defaultRowHeight="15" x14ac:dyDescent="0.25"/>
  <cols>
    <col min="1" max="1" width="41.42578125" style="6" customWidth="1"/>
    <col min="2" max="13" width="3.85546875" style="6" customWidth="1"/>
    <col min="14" max="256" width="9.140625" style="6"/>
    <col min="257" max="257" width="41.42578125" style="6" customWidth="1"/>
    <col min="258" max="259" width="8.85546875" style="6" customWidth="1"/>
    <col min="260" max="260" width="1.42578125" style="6" customWidth="1"/>
    <col min="261" max="262" width="8.85546875" style="6" customWidth="1"/>
    <col min="263" max="263" width="1.42578125" style="6" customWidth="1"/>
    <col min="264" max="265" width="8.85546875" style="6" customWidth="1"/>
    <col min="266" max="266" width="1.42578125" style="6" customWidth="1"/>
    <col min="267" max="268" width="9.85546875" style="6" customWidth="1"/>
    <col min="269" max="512" width="9.140625" style="6"/>
    <col min="513" max="513" width="41.42578125" style="6" customWidth="1"/>
    <col min="514" max="515" width="8.85546875" style="6" customWidth="1"/>
    <col min="516" max="516" width="1.42578125" style="6" customWidth="1"/>
    <col min="517" max="518" width="8.85546875" style="6" customWidth="1"/>
    <col min="519" max="519" width="1.42578125" style="6" customWidth="1"/>
    <col min="520" max="521" width="8.85546875" style="6" customWidth="1"/>
    <col min="522" max="522" width="1.42578125" style="6" customWidth="1"/>
    <col min="523" max="524" width="9.85546875" style="6" customWidth="1"/>
    <col min="525" max="768" width="9.140625" style="6"/>
    <col min="769" max="769" width="41.42578125" style="6" customWidth="1"/>
    <col min="770" max="771" width="8.85546875" style="6" customWidth="1"/>
    <col min="772" max="772" width="1.42578125" style="6" customWidth="1"/>
    <col min="773" max="774" width="8.85546875" style="6" customWidth="1"/>
    <col min="775" max="775" width="1.42578125" style="6" customWidth="1"/>
    <col min="776" max="777" width="8.85546875" style="6" customWidth="1"/>
    <col min="778" max="778" width="1.42578125" style="6" customWidth="1"/>
    <col min="779" max="780" width="9.85546875" style="6" customWidth="1"/>
    <col min="781" max="1024" width="9.140625" style="6"/>
    <col min="1025" max="1025" width="41.42578125" style="6" customWidth="1"/>
    <col min="1026" max="1027" width="8.85546875" style="6" customWidth="1"/>
    <col min="1028" max="1028" width="1.42578125" style="6" customWidth="1"/>
    <col min="1029" max="1030" width="8.85546875" style="6" customWidth="1"/>
    <col min="1031" max="1031" width="1.42578125" style="6" customWidth="1"/>
    <col min="1032" max="1033" width="8.85546875" style="6" customWidth="1"/>
    <col min="1034" max="1034" width="1.42578125" style="6" customWidth="1"/>
    <col min="1035" max="1036" width="9.85546875" style="6" customWidth="1"/>
    <col min="1037" max="1280" width="9.140625" style="6"/>
    <col min="1281" max="1281" width="41.42578125" style="6" customWidth="1"/>
    <col min="1282" max="1283" width="8.85546875" style="6" customWidth="1"/>
    <col min="1284" max="1284" width="1.42578125" style="6" customWidth="1"/>
    <col min="1285" max="1286" width="8.85546875" style="6" customWidth="1"/>
    <col min="1287" max="1287" width="1.42578125" style="6" customWidth="1"/>
    <col min="1288" max="1289" width="8.85546875" style="6" customWidth="1"/>
    <col min="1290" max="1290" width="1.42578125" style="6" customWidth="1"/>
    <col min="1291" max="1292" width="9.85546875" style="6" customWidth="1"/>
    <col min="1293" max="1536" width="9.140625" style="6"/>
    <col min="1537" max="1537" width="41.42578125" style="6" customWidth="1"/>
    <col min="1538" max="1539" width="8.85546875" style="6" customWidth="1"/>
    <col min="1540" max="1540" width="1.42578125" style="6" customWidth="1"/>
    <col min="1541" max="1542" width="8.85546875" style="6" customWidth="1"/>
    <col min="1543" max="1543" width="1.42578125" style="6" customWidth="1"/>
    <col min="1544" max="1545" width="8.85546875" style="6" customWidth="1"/>
    <col min="1546" max="1546" width="1.42578125" style="6" customWidth="1"/>
    <col min="1547" max="1548" width="9.85546875" style="6" customWidth="1"/>
    <col min="1549" max="1792" width="9.140625" style="6"/>
    <col min="1793" max="1793" width="41.42578125" style="6" customWidth="1"/>
    <col min="1794" max="1795" width="8.85546875" style="6" customWidth="1"/>
    <col min="1796" max="1796" width="1.42578125" style="6" customWidth="1"/>
    <col min="1797" max="1798" width="8.85546875" style="6" customWidth="1"/>
    <col min="1799" max="1799" width="1.42578125" style="6" customWidth="1"/>
    <col min="1800" max="1801" width="8.85546875" style="6" customWidth="1"/>
    <col min="1802" max="1802" width="1.42578125" style="6" customWidth="1"/>
    <col min="1803" max="1804" width="9.85546875" style="6" customWidth="1"/>
    <col min="1805" max="2048" width="9.140625" style="6"/>
    <col min="2049" max="2049" width="41.42578125" style="6" customWidth="1"/>
    <col min="2050" max="2051" width="8.85546875" style="6" customWidth="1"/>
    <col min="2052" max="2052" width="1.42578125" style="6" customWidth="1"/>
    <col min="2053" max="2054" width="8.85546875" style="6" customWidth="1"/>
    <col min="2055" max="2055" width="1.42578125" style="6" customWidth="1"/>
    <col min="2056" max="2057" width="8.85546875" style="6" customWidth="1"/>
    <col min="2058" max="2058" width="1.42578125" style="6" customWidth="1"/>
    <col min="2059" max="2060" width="9.85546875" style="6" customWidth="1"/>
    <col min="2061" max="2304" width="9.140625" style="6"/>
    <col min="2305" max="2305" width="41.42578125" style="6" customWidth="1"/>
    <col min="2306" max="2307" width="8.85546875" style="6" customWidth="1"/>
    <col min="2308" max="2308" width="1.42578125" style="6" customWidth="1"/>
    <col min="2309" max="2310" width="8.85546875" style="6" customWidth="1"/>
    <col min="2311" max="2311" width="1.42578125" style="6" customWidth="1"/>
    <col min="2312" max="2313" width="8.85546875" style="6" customWidth="1"/>
    <col min="2314" max="2314" width="1.42578125" style="6" customWidth="1"/>
    <col min="2315" max="2316" width="9.85546875" style="6" customWidth="1"/>
    <col min="2317" max="2560" width="9.140625" style="6"/>
    <col min="2561" max="2561" width="41.42578125" style="6" customWidth="1"/>
    <col min="2562" max="2563" width="8.85546875" style="6" customWidth="1"/>
    <col min="2564" max="2564" width="1.42578125" style="6" customWidth="1"/>
    <col min="2565" max="2566" width="8.85546875" style="6" customWidth="1"/>
    <col min="2567" max="2567" width="1.42578125" style="6" customWidth="1"/>
    <col min="2568" max="2569" width="8.85546875" style="6" customWidth="1"/>
    <col min="2570" max="2570" width="1.42578125" style="6" customWidth="1"/>
    <col min="2571" max="2572" width="9.85546875" style="6" customWidth="1"/>
    <col min="2573" max="2816" width="9.140625" style="6"/>
    <col min="2817" max="2817" width="41.42578125" style="6" customWidth="1"/>
    <col min="2818" max="2819" width="8.85546875" style="6" customWidth="1"/>
    <col min="2820" max="2820" width="1.42578125" style="6" customWidth="1"/>
    <col min="2821" max="2822" width="8.85546875" style="6" customWidth="1"/>
    <col min="2823" max="2823" width="1.42578125" style="6" customWidth="1"/>
    <col min="2824" max="2825" width="8.85546875" style="6" customWidth="1"/>
    <col min="2826" max="2826" width="1.42578125" style="6" customWidth="1"/>
    <col min="2827" max="2828" width="9.85546875" style="6" customWidth="1"/>
    <col min="2829" max="3072" width="9.140625" style="6"/>
    <col min="3073" max="3073" width="41.42578125" style="6" customWidth="1"/>
    <col min="3074" max="3075" width="8.85546875" style="6" customWidth="1"/>
    <col min="3076" max="3076" width="1.42578125" style="6" customWidth="1"/>
    <col min="3077" max="3078" width="8.85546875" style="6" customWidth="1"/>
    <col min="3079" max="3079" width="1.42578125" style="6" customWidth="1"/>
    <col min="3080" max="3081" width="8.85546875" style="6" customWidth="1"/>
    <col min="3082" max="3082" width="1.42578125" style="6" customWidth="1"/>
    <col min="3083" max="3084" width="9.85546875" style="6" customWidth="1"/>
    <col min="3085" max="3328" width="9.140625" style="6"/>
    <col min="3329" max="3329" width="41.42578125" style="6" customWidth="1"/>
    <col min="3330" max="3331" width="8.85546875" style="6" customWidth="1"/>
    <col min="3332" max="3332" width="1.42578125" style="6" customWidth="1"/>
    <col min="3333" max="3334" width="8.85546875" style="6" customWidth="1"/>
    <col min="3335" max="3335" width="1.42578125" style="6" customWidth="1"/>
    <col min="3336" max="3337" width="8.85546875" style="6" customWidth="1"/>
    <col min="3338" max="3338" width="1.42578125" style="6" customWidth="1"/>
    <col min="3339" max="3340" width="9.85546875" style="6" customWidth="1"/>
    <col min="3341" max="3584" width="9.140625" style="6"/>
    <col min="3585" max="3585" width="41.42578125" style="6" customWidth="1"/>
    <col min="3586" max="3587" width="8.85546875" style="6" customWidth="1"/>
    <col min="3588" max="3588" width="1.42578125" style="6" customWidth="1"/>
    <col min="3589" max="3590" width="8.85546875" style="6" customWidth="1"/>
    <col min="3591" max="3591" width="1.42578125" style="6" customWidth="1"/>
    <col min="3592" max="3593" width="8.85546875" style="6" customWidth="1"/>
    <col min="3594" max="3594" width="1.42578125" style="6" customWidth="1"/>
    <col min="3595" max="3596" width="9.85546875" style="6" customWidth="1"/>
    <col min="3597" max="3840" width="9.140625" style="6"/>
    <col min="3841" max="3841" width="41.42578125" style="6" customWidth="1"/>
    <col min="3842" max="3843" width="8.85546875" style="6" customWidth="1"/>
    <col min="3844" max="3844" width="1.42578125" style="6" customWidth="1"/>
    <col min="3845" max="3846" width="8.85546875" style="6" customWidth="1"/>
    <col min="3847" max="3847" width="1.42578125" style="6" customWidth="1"/>
    <col min="3848" max="3849" width="8.85546875" style="6" customWidth="1"/>
    <col min="3850" max="3850" width="1.42578125" style="6" customWidth="1"/>
    <col min="3851" max="3852" width="9.85546875" style="6" customWidth="1"/>
    <col min="3853" max="4096" width="9.140625" style="6"/>
    <col min="4097" max="4097" width="41.42578125" style="6" customWidth="1"/>
    <col min="4098" max="4099" width="8.85546875" style="6" customWidth="1"/>
    <col min="4100" max="4100" width="1.42578125" style="6" customWidth="1"/>
    <col min="4101" max="4102" width="8.85546875" style="6" customWidth="1"/>
    <col min="4103" max="4103" width="1.42578125" style="6" customWidth="1"/>
    <col min="4104" max="4105" width="8.85546875" style="6" customWidth="1"/>
    <col min="4106" max="4106" width="1.42578125" style="6" customWidth="1"/>
    <col min="4107" max="4108" width="9.85546875" style="6" customWidth="1"/>
    <col min="4109" max="4352" width="9.140625" style="6"/>
    <col min="4353" max="4353" width="41.42578125" style="6" customWidth="1"/>
    <col min="4354" max="4355" width="8.85546875" style="6" customWidth="1"/>
    <col min="4356" max="4356" width="1.42578125" style="6" customWidth="1"/>
    <col min="4357" max="4358" width="8.85546875" style="6" customWidth="1"/>
    <col min="4359" max="4359" width="1.42578125" style="6" customWidth="1"/>
    <col min="4360" max="4361" width="8.85546875" style="6" customWidth="1"/>
    <col min="4362" max="4362" width="1.42578125" style="6" customWidth="1"/>
    <col min="4363" max="4364" width="9.85546875" style="6" customWidth="1"/>
    <col min="4365" max="4608" width="9.140625" style="6"/>
    <col min="4609" max="4609" width="41.42578125" style="6" customWidth="1"/>
    <col min="4610" max="4611" width="8.85546875" style="6" customWidth="1"/>
    <col min="4612" max="4612" width="1.42578125" style="6" customWidth="1"/>
    <col min="4613" max="4614" width="8.85546875" style="6" customWidth="1"/>
    <col min="4615" max="4615" width="1.42578125" style="6" customWidth="1"/>
    <col min="4616" max="4617" width="8.85546875" style="6" customWidth="1"/>
    <col min="4618" max="4618" width="1.42578125" style="6" customWidth="1"/>
    <col min="4619" max="4620" width="9.85546875" style="6" customWidth="1"/>
    <col min="4621" max="4864" width="9.140625" style="6"/>
    <col min="4865" max="4865" width="41.42578125" style="6" customWidth="1"/>
    <col min="4866" max="4867" width="8.85546875" style="6" customWidth="1"/>
    <col min="4868" max="4868" width="1.42578125" style="6" customWidth="1"/>
    <col min="4869" max="4870" width="8.85546875" style="6" customWidth="1"/>
    <col min="4871" max="4871" width="1.42578125" style="6" customWidth="1"/>
    <col min="4872" max="4873" width="8.85546875" style="6" customWidth="1"/>
    <col min="4874" max="4874" width="1.42578125" style="6" customWidth="1"/>
    <col min="4875" max="4876" width="9.85546875" style="6" customWidth="1"/>
    <col min="4877" max="5120" width="9.140625" style="6"/>
    <col min="5121" max="5121" width="41.42578125" style="6" customWidth="1"/>
    <col min="5122" max="5123" width="8.85546875" style="6" customWidth="1"/>
    <col min="5124" max="5124" width="1.42578125" style="6" customWidth="1"/>
    <col min="5125" max="5126" width="8.85546875" style="6" customWidth="1"/>
    <col min="5127" max="5127" width="1.42578125" style="6" customWidth="1"/>
    <col min="5128" max="5129" width="8.85546875" style="6" customWidth="1"/>
    <col min="5130" max="5130" width="1.42578125" style="6" customWidth="1"/>
    <col min="5131" max="5132" width="9.85546875" style="6" customWidth="1"/>
    <col min="5133" max="5376" width="9.140625" style="6"/>
    <col min="5377" max="5377" width="41.42578125" style="6" customWidth="1"/>
    <col min="5378" max="5379" width="8.85546875" style="6" customWidth="1"/>
    <col min="5380" max="5380" width="1.42578125" style="6" customWidth="1"/>
    <col min="5381" max="5382" width="8.85546875" style="6" customWidth="1"/>
    <col min="5383" max="5383" width="1.42578125" style="6" customWidth="1"/>
    <col min="5384" max="5385" width="8.85546875" style="6" customWidth="1"/>
    <col min="5386" max="5386" width="1.42578125" style="6" customWidth="1"/>
    <col min="5387" max="5388" width="9.85546875" style="6" customWidth="1"/>
    <col min="5389" max="5632" width="9.140625" style="6"/>
    <col min="5633" max="5633" width="41.42578125" style="6" customWidth="1"/>
    <col min="5634" max="5635" width="8.85546875" style="6" customWidth="1"/>
    <col min="5636" max="5636" width="1.42578125" style="6" customWidth="1"/>
    <col min="5637" max="5638" width="8.85546875" style="6" customWidth="1"/>
    <col min="5639" max="5639" width="1.42578125" style="6" customWidth="1"/>
    <col min="5640" max="5641" width="8.85546875" style="6" customWidth="1"/>
    <col min="5642" max="5642" width="1.42578125" style="6" customWidth="1"/>
    <col min="5643" max="5644" width="9.85546875" style="6" customWidth="1"/>
    <col min="5645" max="5888" width="9.140625" style="6"/>
    <col min="5889" max="5889" width="41.42578125" style="6" customWidth="1"/>
    <col min="5890" max="5891" width="8.85546875" style="6" customWidth="1"/>
    <col min="5892" max="5892" width="1.42578125" style="6" customWidth="1"/>
    <col min="5893" max="5894" width="8.85546875" style="6" customWidth="1"/>
    <col min="5895" max="5895" width="1.42578125" style="6" customWidth="1"/>
    <col min="5896" max="5897" width="8.85546875" style="6" customWidth="1"/>
    <col min="5898" max="5898" width="1.42578125" style="6" customWidth="1"/>
    <col min="5899" max="5900" width="9.85546875" style="6" customWidth="1"/>
    <col min="5901" max="6144" width="9.140625" style="6"/>
    <col min="6145" max="6145" width="41.42578125" style="6" customWidth="1"/>
    <col min="6146" max="6147" width="8.85546875" style="6" customWidth="1"/>
    <col min="6148" max="6148" width="1.42578125" style="6" customWidth="1"/>
    <col min="6149" max="6150" width="8.85546875" style="6" customWidth="1"/>
    <col min="6151" max="6151" width="1.42578125" style="6" customWidth="1"/>
    <col min="6152" max="6153" width="8.85546875" style="6" customWidth="1"/>
    <col min="6154" max="6154" width="1.42578125" style="6" customWidth="1"/>
    <col min="6155" max="6156" width="9.85546875" style="6" customWidth="1"/>
    <col min="6157" max="6400" width="9.140625" style="6"/>
    <col min="6401" max="6401" width="41.42578125" style="6" customWidth="1"/>
    <col min="6402" max="6403" width="8.85546875" style="6" customWidth="1"/>
    <col min="6404" max="6404" width="1.42578125" style="6" customWidth="1"/>
    <col min="6405" max="6406" width="8.85546875" style="6" customWidth="1"/>
    <col min="6407" max="6407" width="1.42578125" style="6" customWidth="1"/>
    <col min="6408" max="6409" width="8.85546875" style="6" customWidth="1"/>
    <col min="6410" max="6410" width="1.42578125" style="6" customWidth="1"/>
    <col min="6411" max="6412" width="9.85546875" style="6" customWidth="1"/>
    <col min="6413" max="6656" width="9.140625" style="6"/>
    <col min="6657" max="6657" width="41.42578125" style="6" customWidth="1"/>
    <col min="6658" max="6659" width="8.85546875" style="6" customWidth="1"/>
    <col min="6660" max="6660" width="1.42578125" style="6" customWidth="1"/>
    <col min="6661" max="6662" width="8.85546875" style="6" customWidth="1"/>
    <col min="6663" max="6663" width="1.42578125" style="6" customWidth="1"/>
    <col min="6664" max="6665" width="8.85546875" style="6" customWidth="1"/>
    <col min="6666" max="6666" width="1.42578125" style="6" customWidth="1"/>
    <col min="6667" max="6668" width="9.85546875" style="6" customWidth="1"/>
    <col min="6669" max="6912" width="9.140625" style="6"/>
    <col min="6913" max="6913" width="41.42578125" style="6" customWidth="1"/>
    <col min="6914" max="6915" width="8.85546875" style="6" customWidth="1"/>
    <col min="6916" max="6916" width="1.42578125" style="6" customWidth="1"/>
    <col min="6917" max="6918" width="8.85546875" style="6" customWidth="1"/>
    <col min="6919" max="6919" width="1.42578125" style="6" customWidth="1"/>
    <col min="6920" max="6921" width="8.85546875" style="6" customWidth="1"/>
    <col min="6922" max="6922" width="1.42578125" style="6" customWidth="1"/>
    <col min="6923" max="6924" width="9.85546875" style="6" customWidth="1"/>
    <col min="6925" max="7168" width="9.140625" style="6"/>
    <col min="7169" max="7169" width="41.42578125" style="6" customWidth="1"/>
    <col min="7170" max="7171" width="8.85546875" style="6" customWidth="1"/>
    <col min="7172" max="7172" width="1.42578125" style="6" customWidth="1"/>
    <col min="7173" max="7174" width="8.85546875" style="6" customWidth="1"/>
    <col min="7175" max="7175" width="1.42578125" style="6" customWidth="1"/>
    <col min="7176" max="7177" width="8.85546875" style="6" customWidth="1"/>
    <col min="7178" max="7178" width="1.42578125" style="6" customWidth="1"/>
    <col min="7179" max="7180" width="9.85546875" style="6" customWidth="1"/>
    <col min="7181" max="7424" width="9.140625" style="6"/>
    <col min="7425" max="7425" width="41.42578125" style="6" customWidth="1"/>
    <col min="7426" max="7427" width="8.85546875" style="6" customWidth="1"/>
    <col min="7428" max="7428" width="1.42578125" style="6" customWidth="1"/>
    <col min="7429" max="7430" width="8.85546875" style="6" customWidth="1"/>
    <col min="7431" max="7431" width="1.42578125" style="6" customWidth="1"/>
    <col min="7432" max="7433" width="8.85546875" style="6" customWidth="1"/>
    <col min="7434" max="7434" width="1.42578125" style="6" customWidth="1"/>
    <col min="7435" max="7436" width="9.85546875" style="6" customWidth="1"/>
    <col min="7437" max="7680" width="9.140625" style="6"/>
    <col min="7681" max="7681" width="41.42578125" style="6" customWidth="1"/>
    <col min="7682" max="7683" width="8.85546875" style="6" customWidth="1"/>
    <col min="7684" max="7684" width="1.42578125" style="6" customWidth="1"/>
    <col min="7685" max="7686" width="8.85546875" style="6" customWidth="1"/>
    <col min="7687" max="7687" width="1.42578125" style="6" customWidth="1"/>
    <col min="7688" max="7689" width="8.85546875" style="6" customWidth="1"/>
    <col min="7690" max="7690" width="1.42578125" style="6" customWidth="1"/>
    <col min="7691" max="7692" width="9.85546875" style="6" customWidth="1"/>
    <col min="7693" max="7936" width="9.140625" style="6"/>
    <col min="7937" max="7937" width="41.42578125" style="6" customWidth="1"/>
    <col min="7938" max="7939" width="8.85546875" style="6" customWidth="1"/>
    <col min="7940" max="7940" width="1.42578125" style="6" customWidth="1"/>
    <col min="7941" max="7942" width="8.85546875" style="6" customWidth="1"/>
    <col min="7943" max="7943" width="1.42578125" style="6" customWidth="1"/>
    <col min="7944" max="7945" width="8.85546875" style="6" customWidth="1"/>
    <col min="7946" max="7946" width="1.42578125" style="6" customWidth="1"/>
    <col min="7947" max="7948" width="9.85546875" style="6" customWidth="1"/>
    <col min="7949" max="8192" width="9.140625" style="6"/>
    <col min="8193" max="8193" width="41.42578125" style="6" customWidth="1"/>
    <col min="8194" max="8195" width="8.85546875" style="6" customWidth="1"/>
    <col min="8196" max="8196" width="1.42578125" style="6" customWidth="1"/>
    <col min="8197" max="8198" width="8.85546875" style="6" customWidth="1"/>
    <col min="8199" max="8199" width="1.42578125" style="6" customWidth="1"/>
    <col min="8200" max="8201" width="8.85546875" style="6" customWidth="1"/>
    <col min="8202" max="8202" width="1.42578125" style="6" customWidth="1"/>
    <col min="8203" max="8204" width="9.85546875" style="6" customWidth="1"/>
    <col min="8205" max="8448" width="9.140625" style="6"/>
    <col min="8449" max="8449" width="41.42578125" style="6" customWidth="1"/>
    <col min="8450" max="8451" width="8.85546875" style="6" customWidth="1"/>
    <col min="8452" max="8452" width="1.42578125" style="6" customWidth="1"/>
    <col min="8453" max="8454" width="8.85546875" style="6" customWidth="1"/>
    <col min="8455" max="8455" width="1.42578125" style="6" customWidth="1"/>
    <col min="8456" max="8457" width="8.85546875" style="6" customWidth="1"/>
    <col min="8458" max="8458" width="1.42578125" style="6" customWidth="1"/>
    <col min="8459" max="8460" width="9.85546875" style="6" customWidth="1"/>
    <col min="8461" max="8704" width="9.140625" style="6"/>
    <col min="8705" max="8705" width="41.42578125" style="6" customWidth="1"/>
    <col min="8706" max="8707" width="8.85546875" style="6" customWidth="1"/>
    <col min="8708" max="8708" width="1.42578125" style="6" customWidth="1"/>
    <col min="8709" max="8710" width="8.85546875" style="6" customWidth="1"/>
    <col min="8711" max="8711" width="1.42578125" style="6" customWidth="1"/>
    <col min="8712" max="8713" width="8.85546875" style="6" customWidth="1"/>
    <col min="8714" max="8714" width="1.42578125" style="6" customWidth="1"/>
    <col min="8715" max="8716" width="9.85546875" style="6" customWidth="1"/>
    <col min="8717" max="8960" width="9.140625" style="6"/>
    <col min="8961" max="8961" width="41.42578125" style="6" customWidth="1"/>
    <col min="8962" max="8963" width="8.85546875" style="6" customWidth="1"/>
    <col min="8964" max="8964" width="1.42578125" style="6" customWidth="1"/>
    <col min="8965" max="8966" width="8.85546875" style="6" customWidth="1"/>
    <col min="8967" max="8967" width="1.42578125" style="6" customWidth="1"/>
    <col min="8968" max="8969" width="8.85546875" style="6" customWidth="1"/>
    <col min="8970" max="8970" width="1.42578125" style="6" customWidth="1"/>
    <col min="8971" max="8972" width="9.85546875" style="6" customWidth="1"/>
    <col min="8973" max="9216" width="9.140625" style="6"/>
    <col min="9217" max="9217" width="41.42578125" style="6" customWidth="1"/>
    <col min="9218" max="9219" width="8.85546875" style="6" customWidth="1"/>
    <col min="9220" max="9220" width="1.42578125" style="6" customWidth="1"/>
    <col min="9221" max="9222" width="8.85546875" style="6" customWidth="1"/>
    <col min="9223" max="9223" width="1.42578125" style="6" customWidth="1"/>
    <col min="9224" max="9225" width="8.85546875" style="6" customWidth="1"/>
    <col min="9226" max="9226" width="1.42578125" style="6" customWidth="1"/>
    <col min="9227" max="9228" width="9.85546875" style="6" customWidth="1"/>
    <col min="9229" max="9472" width="9.140625" style="6"/>
    <col min="9473" max="9473" width="41.42578125" style="6" customWidth="1"/>
    <col min="9474" max="9475" width="8.85546875" style="6" customWidth="1"/>
    <col min="9476" max="9476" width="1.42578125" style="6" customWidth="1"/>
    <col min="9477" max="9478" width="8.85546875" style="6" customWidth="1"/>
    <col min="9479" max="9479" width="1.42578125" style="6" customWidth="1"/>
    <col min="9480" max="9481" width="8.85546875" style="6" customWidth="1"/>
    <col min="9482" max="9482" width="1.42578125" style="6" customWidth="1"/>
    <col min="9483" max="9484" width="9.85546875" style="6" customWidth="1"/>
    <col min="9485" max="9728" width="9.140625" style="6"/>
    <col min="9729" max="9729" width="41.42578125" style="6" customWidth="1"/>
    <col min="9730" max="9731" width="8.85546875" style="6" customWidth="1"/>
    <col min="9732" max="9732" width="1.42578125" style="6" customWidth="1"/>
    <col min="9733" max="9734" width="8.85546875" style="6" customWidth="1"/>
    <col min="9735" max="9735" width="1.42578125" style="6" customWidth="1"/>
    <col min="9736" max="9737" width="8.85546875" style="6" customWidth="1"/>
    <col min="9738" max="9738" width="1.42578125" style="6" customWidth="1"/>
    <col min="9739" max="9740" width="9.85546875" style="6" customWidth="1"/>
    <col min="9741" max="9984" width="9.140625" style="6"/>
    <col min="9985" max="9985" width="41.42578125" style="6" customWidth="1"/>
    <col min="9986" max="9987" width="8.85546875" style="6" customWidth="1"/>
    <col min="9988" max="9988" width="1.42578125" style="6" customWidth="1"/>
    <col min="9989" max="9990" width="8.85546875" style="6" customWidth="1"/>
    <col min="9991" max="9991" width="1.42578125" style="6" customWidth="1"/>
    <col min="9992" max="9993" width="8.85546875" style="6" customWidth="1"/>
    <col min="9994" max="9994" width="1.42578125" style="6" customWidth="1"/>
    <col min="9995" max="9996" width="9.85546875" style="6" customWidth="1"/>
    <col min="9997" max="10240" width="9.140625" style="6"/>
    <col min="10241" max="10241" width="41.42578125" style="6" customWidth="1"/>
    <col min="10242" max="10243" width="8.85546875" style="6" customWidth="1"/>
    <col min="10244" max="10244" width="1.42578125" style="6" customWidth="1"/>
    <col min="10245" max="10246" width="8.85546875" style="6" customWidth="1"/>
    <col min="10247" max="10247" width="1.42578125" style="6" customWidth="1"/>
    <col min="10248" max="10249" width="8.85546875" style="6" customWidth="1"/>
    <col min="10250" max="10250" width="1.42578125" style="6" customWidth="1"/>
    <col min="10251" max="10252" width="9.85546875" style="6" customWidth="1"/>
    <col min="10253" max="10496" width="9.140625" style="6"/>
    <col min="10497" max="10497" width="41.42578125" style="6" customWidth="1"/>
    <col min="10498" max="10499" width="8.85546875" style="6" customWidth="1"/>
    <col min="10500" max="10500" width="1.42578125" style="6" customWidth="1"/>
    <col min="10501" max="10502" width="8.85546875" style="6" customWidth="1"/>
    <col min="10503" max="10503" width="1.42578125" style="6" customWidth="1"/>
    <col min="10504" max="10505" width="8.85546875" style="6" customWidth="1"/>
    <col min="10506" max="10506" width="1.42578125" style="6" customWidth="1"/>
    <col min="10507" max="10508" width="9.85546875" style="6" customWidth="1"/>
    <col min="10509" max="10752" width="9.140625" style="6"/>
    <col min="10753" max="10753" width="41.42578125" style="6" customWidth="1"/>
    <col min="10754" max="10755" width="8.85546875" style="6" customWidth="1"/>
    <col min="10756" max="10756" width="1.42578125" style="6" customWidth="1"/>
    <col min="10757" max="10758" width="8.85546875" style="6" customWidth="1"/>
    <col min="10759" max="10759" width="1.42578125" style="6" customWidth="1"/>
    <col min="10760" max="10761" width="8.85546875" style="6" customWidth="1"/>
    <col min="10762" max="10762" width="1.42578125" style="6" customWidth="1"/>
    <col min="10763" max="10764" width="9.85546875" style="6" customWidth="1"/>
    <col min="10765" max="11008" width="9.140625" style="6"/>
    <col min="11009" max="11009" width="41.42578125" style="6" customWidth="1"/>
    <col min="11010" max="11011" width="8.85546875" style="6" customWidth="1"/>
    <col min="11012" max="11012" width="1.42578125" style="6" customWidth="1"/>
    <col min="11013" max="11014" width="8.85546875" style="6" customWidth="1"/>
    <col min="11015" max="11015" width="1.42578125" style="6" customWidth="1"/>
    <col min="11016" max="11017" width="8.85546875" style="6" customWidth="1"/>
    <col min="11018" max="11018" width="1.42578125" style="6" customWidth="1"/>
    <col min="11019" max="11020" width="9.85546875" style="6" customWidth="1"/>
    <col min="11021" max="11264" width="9.140625" style="6"/>
    <col min="11265" max="11265" width="41.42578125" style="6" customWidth="1"/>
    <col min="11266" max="11267" width="8.85546875" style="6" customWidth="1"/>
    <col min="11268" max="11268" width="1.42578125" style="6" customWidth="1"/>
    <col min="11269" max="11270" width="8.85546875" style="6" customWidth="1"/>
    <col min="11271" max="11271" width="1.42578125" style="6" customWidth="1"/>
    <col min="11272" max="11273" width="8.85546875" style="6" customWidth="1"/>
    <col min="11274" max="11274" width="1.42578125" style="6" customWidth="1"/>
    <col min="11275" max="11276" width="9.85546875" style="6" customWidth="1"/>
    <col min="11277" max="11520" width="9.140625" style="6"/>
    <col min="11521" max="11521" width="41.42578125" style="6" customWidth="1"/>
    <col min="11522" max="11523" width="8.85546875" style="6" customWidth="1"/>
    <col min="11524" max="11524" width="1.42578125" style="6" customWidth="1"/>
    <col min="11525" max="11526" width="8.85546875" style="6" customWidth="1"/>
    <col min="11527" max="11527" width="1.42578125" style="6" customWidth="1"/>
    <col min="11528" max="11529" width="8.85546875" style="6" customWidth="1"/>
    <col min="11530" max="11530" width="1.42578125" style="6" customWidth="1"/>
    <col min="11531" max="11532" width="9.85546875" style="6" customWidth="1"/>
    <col min="11533" max="11776" width="9.140625" style="6"/>
    <col min="11777" max="11777" width="41.42578125" style="6" customWidth="1"/>
    <col min="11778" max="11779" width="8.85546875" style="6" customWidth="1"/>
    <col min="11780" max="11780" width="1.42578125" style="6" customWidth="1"/>
    <col min="11781" max="11782" width="8.85546875" style="6" customWidth="1"/>
    <col min="11783" max="11783" width="1.42578125" style="6" customWidth="1"/>
    <col min="11784" max="11785" width="8.85546875" style="6" customWidth="1"/>
    <col min="11786" max="11786" width="1.42578125" style="6" customWidth="1"/>
    <col min="11787" max="11788" width="9.85546875" style="6" customWidth="1"/>
    <col min="11789" max="12032" width="9.140625" style="6"/>
    <col min="12033" max="12033" width="41.42578125" style="6" customWidth="1"/>
    <col min="12034" max="12035" width="8.85546875" style="6" customWidth="1"/>
    <col min="12036" max="12036" width="1.42578125" style="6" customWidth="1"/>
    <col min="12037" max="12038" width="8.85546875" style="6" customWidth="1"/>
    <col min="12039" max="12039" width="1.42578125" style="6" customWidth="1"/>
    <col min="12040" max="12041" width="8.85546875" style="6" customWidth="1"/>
    <col min="12042" max="12042" width="1.42578125" style="6" customWidth="1"/>
    <col min="12043" max="12044" width="9.85546875" style="6" customWidth="1"/>
    <col min="12045" max="12288" width="9.140625" style="6"/>
    <col min="12289" max="12289" width="41.42578125" style="6" customWidth="1"/>
    <col min="12290" max="12291" width="8.85546875" style="6" customWidth="1"/>
    <col min="12292" max="12292" width="1.42578125" style="6" customWidth="1"/>
    <col min="12293" max="12294" width="8.85546875" style="6" customWidth="1"/>
    <col min="12295" max="12295" width="1.42578125" style="6" customWidth="1"/>
    <col min="12296" max="12297" width="8.85546875" style="6" customWidth="1"/>
    <col min="12298" max="12298" width="1.42578125" style="6" customWidth="1"/>
    <col min="12299" max="12300" width="9.85546875" style="6" customWidth="1"/>
    <col min="12301" max="12544" width="9.140625" style="6"/>
    <col min="12545" max="12545" width="41.42578125" style="6" customWidth="1"/>
    <col min="12546" max="12547" width="8.85546875" style="6" customWidth="1"/>
    <col min="12548" max="12548" width="1.42578125" style="6" customWidth="1"/>
    <col min="12549" max="12550" width="8.85546875" style="6" customWidth="1"/>
    <col min="12551" max="12551" width="1.42578125" style="6" customWidth="1"/>
    <col min="12552" max="12553" width="8.85546875" style="6" customWidth="1"/>
    <col min="12554" max="12554" width="1.42578125" style="6" customWidth="1"/>
    <col min="12555" max="12556" width="9.85546875" style="6" customWidth="1"/>
    <col min="12557" max="12800" width="9.140625" style="6"/>
    <col min="12801" max="12801" width="41.42578125" style="6" customWidth="1"/>
    <col min="12802" max="12803" width="8.85546875" style="6" customWidth="1"/>
    <col min="12804" max="12804" width="1.42578125" style="6" customWidth="1"/>
    <col min="12805" max="12806" width="8.85546875" style="6" customWidth="1"/>
    <col min="12807" max="12807" width="1.42578125" style="6" customWidth="1"/>
    <col min="12808" max="12809" width="8.85546875" style="6" customWidth="1"/>
    <col min="12810" max="12810" width="1.42578125" style="6" customWidth="1"/>
    <col min="12811" max="12812" width="9.85546875" style="6" customWidth="1"/>
    <col min="12813" max="13056" width="9.140625" style="6"/>
    <col min="13057" max="13057" width="41.42578125" style="6" customWidth="1"/>
    <col min="13058" max="13059" width="8.85546875" style="6" customWidth="1"/>
    <col min="13060" max="13060" width="1.42578125" style="6" customWidth="1"/>
    <col min="13061" max="13062" width="8.85546875" style="6" customWidth="1"/>
    <col min="13063" max="13063" width="1.42578125" style="6" customWidth="1"/>
    <col min="13064" max="13065" width="8.85546875" style="6" customWidth="1"/>
    <col min="13066" max="13066" width="1.42578125" style="6" customWidth="1"/>
    <col min="13067" max="13068" width="9.85546875" style="6" customWidth="1"/>
    <col min="13069" max="13312" width="9.140625" style="6"/>
    <col min="13313" max="13313" width="41.42578125" style="6" customWidth="1"/>
    <col min="13314" max="13315" width="8.85546875" style="6" customWidth="1"/>
    <col min="13316" max="13316" width="1.42578125" style="6" customWidth="1"/>
    <col min="13317" max="13318" width="8.85546875" style="6" customWidth="1"/>
    <col min="13319" max="13319" width="1.42578125" style="6" customWidth="1"/>
    <col min="13320" max="13321" width="8.85546875" style="6" customWidth="1"/>
    <col min="13322" max="13322" width="1.42578125" style="6" customWidth="1"/>
    <col min="13323" max="13324" width="9.85546875" style="6" customWidth="1"/>
    <col min="13325" max="13568" width="9.140625" style="6"/>
    <col min="13569" max="13569" width="41.42578125" style="6" customWidth="1"/>
    <col min="13570" max="13571" width="8.85546875" style="6" customWidth="1"/>
    <col min="13572" max="13572" width="1.42578125" style="6" customWidth="1"/>
    <col min="13573" max="13574" width="8.85546875" style="6" customWidth="1"/>
    <col min="13575" max="13575" width="1.42578125" style="6" customWidth="1"/>
    <col min="13576" max="13577" width="8.85546875" style="6" customWidth="1"/>
    <col min="13578" max="13578" width="1.42578125" style="6" customWidth="1"/>
    <col min="13579" max="13580" width="9.85546875" style="6" customWidth="1"/>
    <col min="13581" max="13824" width="9.140625" style="6"/>
    <col min="13825" max="13825" width="41.42578125" style="6" customWidth="1"/>
    <col min="13826" max="13827" width="8.85546875" style="6" customWidth="1"/>
    <col min="13828" max="13828" width="1.42578125" style="6" customWidth="1"/>
    <col min="13829" max="13830" width="8.85546875" style="6" customWidth="1"/>
    <col min="13831" max="13831" width="1.42578125" style="6" customWidth="1"/>
    <col min="13832" max="13833" width="8.85546875" style="6" customWidth="1"/>
    <col min="13834" max="13834" width="1.42578125" style="6" customWidth="1"/>
    <col min="13835" max="13836" width="9.85546875" style="6" customWidth="1"/>
    <col min="13837" max="14080" width="9.140625" style="6"/>
    <col min="14081" max="14081" width="41.42578125" style="6" customWidth="1"/>
    <col min="14082" max="14083" width="8.85546875" style="6" customWidth="1"/>
    <col min="14084" max="14084" width="1.42578125" style="6" customWidth="1"/>
    <col min="14085" max="14086" width="8.85546875" style="6" customWidth="1"/>
    <col min="14087" max="14087" width="1.42578125" style="6" customWidth="1"/>
    <col min="14088" max="14089" width="8.85546875" style="6" customWidth="1"/>
    <col min="14090" max="14090" width="1.42578125" style="6" customWidth="1"/>
    <col min="14091" max="14092" width="9.85546875" style="6" customWidth="1"/>
    <col min="14093" max="14336" width="9.140625" style="6"/>
    <col min="14337" max="14337" width="41.42578125" style="6" customWidth="1"/>
    <col min="14338" max="14339" width="8.85546875" style="6" customWidth="1"/>
    <col min="14340" max="14340" width="1.42578125" style="6" customWidth="1"/>
    <col min="14341" max="14342" width="8.85546875" style="6" customWidth="1"/>
    <col min="14343" max="14343" width="1.42578125" style="6" customWidth="1"/>
    <col min="14344" max="14345" width="8.85546875" style="6" customWidth="1"/>
    <col min="14346" max="14346" width="1.42578125" style="6" customWidth="1"/>
    <col min="14347" max="14348" width="9.85546875" style="6" customWidth="1"/>
    <col min="14349" max="14592" width="9.140625" style="6"/>
    <col min="14593" max="14593" width="41.42578125" style="6" customWidth="1"/>
    <col min="14594" max="14595" width="8.85546875" style="6" customWidth="1"/>
    <col min="14596" max="14596" width="1.42578125" style="6" customWidth="1"/>
    <col min="14597" max="14598" width="8.85546875" style="6" customWidth="1"/>
    <col min="14599" max="14599" width="1.42578125" style="6" customWidth="1"/>
    <col min="14600" max="14601" width="8.85546875" style="6" customWidth="1"/>
    <col min="14602" max="14602" width="1.42578125" style="6" customWidth="1"/>
    <col min="14603" max="14604" width="9.85546875" style="6" customWidth="1"/>
    <col min="14605" max="14848" width="9.140625" style="6"/>
    <col min="14849" max="14849" width="41.42578125" style="6" customWidth="1"/>
    <col min="14850" max="14851" width="8.85546875" style="6" customWidth="1"/>
    <col min="14852" max="14852" width="1.42578125" style="6" customWidth="1"/>
    <col min="14853" max="14854" width="8.85546875" style="6" customWidth="1"/>
    <col min="14855" max="14855" width="1.42578125" style="6" customWidth="1"/>
    <col min="14856" max="14857" width="8.85546875" style="6" customWidth="1"/>
    <col min="14858" max="14858" width="1.42578125" style="6" customWidth="1"/>
    <col min="14859" max="14860" width="9.85546875" style="6" customWidth="1"/>
    <col min="14861" max="15104" width="9.140625" style="6"/>
    <col min="15105" max="15105" width="41.42578125" style="6" customWidth="1"/>
    <col min="15106" max="15107" width="8.85546875" style="6" customWidth="1"/>
    <col min="15108" max="15108" width="1.42578125" style="6" customWidth="1"/>
    <col min="15109" max="15110" width="8.85546875" style="6" customWidth="1"/>
    <col min="15111" max="15111" width="1.42578125" style="6" customWidth="1"/>
    <col min="15112" max="15113" width="8.85546875" style="6" customWidth="1"/>
    <col min="15114" max="15114" width="1.42578125" style="6" customWidth="1"/>
    <col min="15115" max="15116" width="9.85546875" style="6" customWidth="1"/>
    <col min="15117" max="15360" width="9.140625" style="6"/>
    <col min="15361" max="15361" width="41.42578125" style="6" customWidth="1"/>
    <col min="15362" max="15363" width="8.85546875" style="6" customWidth="1"/>
    <col min="15364" max="15364" width="1.42578125" style="6" customWidth="1"/>
    <col min="15365" max="15366" width="8.85546875" style="6" customWidth="1"/>
    <col min="15367" max="15367" width="1.42578125" style="6" customWidth="1"/>
    <col min="15368" max="15369" width="8.85546875" style="6" customWidth="1"/>
    <col min="15370" max="15370" width="1.42578125" style="6" customWidth="1"/>
    <col min="15371" max="15372" width="9.85546875" style="6" customWidth="1"/>
    <col min="15373" max="15616" width="9.140625" style="6"/>
    <col min="15617" max="15617" width="41.42578125" style="6" customWidth="1"/>
    <col min="15618" max="15619" width="8.85546875" style="6" customWidth="1"/>
    <col min="15620" max="15620" width="1.42578125" style="6" customWidth="1"/>
    <col min="15621" max="15622" width="8.85546875" style="6" customWidth="1"/>
    <col min="15623" max="15623" width="1.42578125" style="6" customWidth="1"/>
    <col min="15624" max="15625" width="8.85546875" style="6" customWidth="1"/>
    <col min="15626" max="15626" width="1.42578125" style="6" customWidth="1"/>
    <col min="15627" max="15628" width="9.85546875" style="6" customWidth="1"/>
    <col min="15629" max="15872" width="9.140625" style="6"/>
    <col min="15873" max="15873" width="41.42578125" style="6" customWidth="1"/>
    <col min="15874" max="15875" width="8.85546875" style="6" customWidth="1"/>
    <col min="15876" max="15876" width="1.42578125" style="6" customWidth="1"/>
    <col min="15877" max="15878" width="8.85546875" style="6" customWidth="1"/>
    <col min="15879" max="15879" width="1.42578125" style="6" customWidth="1"/>
    <col min="15880" max="15881" width="8.85546875" style="6" customWidth="1"/>
    <col min="15882" max="15882" width="1.42578125" style="6" customWidth="1"/>
    <col min="15883" max="15884" width="9.85546875" style="6" customWidth="1"/>
    <col min="15885" max="16128" width="9.140625" style="6"/>
    <col min="16129" max="16129" width="41.42578125" style="6" customWidth="1"/>
    <col min="16130" max="16131" width="8.85546875" style="6" customWidth="1"/>
    <col min="16132" max="16132" width="1.42578125" style="6" customWidth="1"/>
    <col min="16133" max="16134" width="8.85546875" style="6" customWidth="1"/>
    <col min="16135" max="16135" width="1.42578125" style="6" customWidth="1"/>
    <col min="16136" max="16137" width="8.85546875" style="6" customWidth="1"/>
    <col min="16138" max="16138" width="1.42578125" style="6" customWidth="1"/>
    <col min="16139" max="16140" width="9.85546875" style="6" customWidth="1"/>
    <col min="16141" max="16384" width="9.140625" style="6"/>
  </cols>
  <sheetData>
    <row r="1" spans="1:27" s="2" customFormat="1" ht="15.75" x14ac:dyDescent="0.25">
      <c r="A1" s="1" t="s">
        <v>0</v>
      </c>
      <c r="O1" s="1" t="s">
        <v>0</v>
      </c>
    </row>
    <row r="2" spans="1:27" s="2" customFormat="1" x14ac:dyDescent="0.2">
      <c r="A2" s="3" t="s">
        <v>1</v>
      </c>
      <c r="O2" s="102" t="s">
        <v>1</v>
      </c>
      <c r="P2" s="25"/>
      <c r="Q2" s="25"/>
      <c r="R2" s="25"/>
      <c r="S2" s="25"/>
      <c r="T2" s="25"/>
      <c r="U2" s="25"/>
      <c r="V2" s="25"/>
      <c r="W2" s="25"/>
      <c r="X2" s="25"/>
      <c r="Y2" s="25"/>
      <c r="Z2" s="25"/>
      <c r="AA2" s="25"/>
    </row>
    <row r="3" spans="1:27" s="2" customFormat="1" ht="15.75" x14ac:dyDescent="0.25">
      <c r="A3" s="1"/>
      <c r="O3" s="103"/>
      <c r="P3" s="25"/>
      <c r="Q3" s="25"/>
      <c r="R3" s="25"/>
      <c r="S3" s="25"/>
      <c r="T3" s="25"/>
      <c r="U3" s="25"/>
      <c r="V3" s="25"/>
      <c r="W3" s="25"/>
      <c r="X3" s="25"/>
      <c r="Y3" s="25"/>
      <c r="Z3" s="25"/>
      <c r="AA3" s="25"/>
    </row>
    <row r="4" spans="1:27" s="2" customFormat="1" ht="15.75" x14ac:dyDescent="0.25">
      <c r="A4" s="4" t="s">
        <v>2</v>
      </c>
      <c r="O4" s="4" t="s">
        <v>2</v>
      </c>
    </row>
    <row r="5" spans="1:27" s="2" customFormat="1" ht="18.75" x14ac:dyDescent="0.25">
      <c r="A5" s="4" t="s">
        <v>3</v>
      </c>
      <c r="O5" s="4" t="s">
        <v>140</v>
      </c>
    </row>
    <row r="6" spans="1:27" x14ac:dyDescent="0.25">
      <c r="A6" s="5"/>
      <c r="O6" s="5"/>
      <c r="P6" s="104"/>
      <c r="Q6" s="104"/>
      <c r="R6" s="104"/>
      <c r="S6" s="104"/>
      <c r="T6" s="104"/>
      <c r="U6" s="104"/>
      <c r="V6" s="104"/>
      <c r="W6" s="104"/>
      <c r="X6" s="104"/>
      <c r="Y6" s="104"/>
      <c r="Z6" s="104"/>
      <c r="AA6" s="104"/>
    </row>
    <row r="7" spans="1:27" ht="15.75" thickBot="1" x14ac:dyDescent="0.3">
      <c r="A7" s="7"/>
      <c r="B7" s="7"/>
      <c r="C7" s="7"/>
      <c r="D7" s="7"/>
      <c r="E7" s="7"/>
      <c r="F7" s="7"/>
      <c r="G7" s="7"/>
      <c r="H7" s="7"/>
      <c r="I7" s="7"/>
      <c r="J7" s="7"/>
      <c r="K7" s="7"/>
      <c r="L7" s="8" t="s">
        <v>4</v>
      </c>
      <c r="O7" s="105"/>
      <c r="P7" s="105"/>
      <c r="Q7" s="105"/>
      <c r="R7" s="105"/>
      <c r="S7" s="105"/>
      <c r="T7" s="105"/>
      <c r="U7" s="105"/>
      <c r="V7" s="105"/>
      <c r="W7" s="106"/>
      <c r="X7" s="105"/>
      <c r="Y7" s="105"/>
      <c r="Z7" s="8" t="s">
        <v>141</v>
      </c>
      <c r="AA7" s="104"/>
    </row>
    <row r="8" spans="1:27" ht="102.75" x14ac:dyDescent="0.25">
      <c r="A8" s="9"/>
      <c r="B8" s="10" t="s">
        <v>5</v>
      </c>
      <c r="C8" s="10"/>
      <c r="D8" s="9"/>
      <c r="E8" s="10" t="s">
        <v>6</v>
      </c>
      <c r="F8" s="10"/>
      <c r="G8" s="9"/>
      <c r="H8" s="11" t="s">
        <v>7</v>
      </c>
      <c r="I8" s="11"/>
      <c r="J8" s="12"/>
      <c r="K8" s="13" t="s">
        <v>8</v>
      </c>
      <c r="L8" s="13"/>
      <c r="O8" s="17"/>
      <c r="P8" s="107" t="s">
        <v>5</v>
      </c>
      <c r="Q8" s="107"/>
      <c r="R8" s="9"/>
      <c r="S8" s="107" t="s">
        <v>6</v>
      </c>
      <c r="T8" s="107"/>
      <c r="U8" s="9"/>
      <c r="V8" s="67" t="s">
        <v>7</v>
      </c>
      <c r="W8" s="67"/>
      <c r="X8" s="49"/>
      <c r="Y8" s="108" t="s">
        <v>8</v>
      </c>
      <c r="Z8" s="108"/>
      <c r="AA8" s="5"/>
    </row>
    <row r="9" spans="1:27" s="5" customFormat="1" ht="19.5" customHeight="1" x14ac:dyDescent="0.2">
      <c r="A9" s="14"/>
      <c r="B9" s="15" t="s">
        <v>9</v>
      </c>
      <c r="C9" s="15" t="s">
        <v>10</v>
      </c>
      <c r="D9" s="16"/>
      <c r="E9" s="15" t="s">
        <v>9</v>
      </c>
      <c r="F9" s="15" t="s">
        <v>10</v>
      </c>
      <c r="G9" s="16"/>
      <c r="H9" s="15" t="s">
        <v>9</v>
      </c>
      <c r="I9" s="15" t="s">
        <v>10</v>
      </c>
      <c r="J9" s="15"/>
      <c r="K9" s="15" t="s">
        <v>9</v>
      </c>
      <c r="L9" s="15" t="s">
        <v>10</v>
      </c>
      <c r="M9" s="17"/>
      <c r="O9" s="14"/>
      <c r="P9" s="15" t="s">
        <v>142</v>
      </c>
      <c r="Q9" s="15" t="s">
        <v>143</v>
      </c>
      <c r="R9" s="16"/>
      <c r="S9" s="15" t="s">
        <v>142</v>
      </c>
      <c r="T9" s="15" t="s">
        <v>143</v>
      </c>
      <c r="U9" s="16"/>
      <c r="V9" s="15" t="s">
        <v>142</v>
      </c>
      <c r="W9" s="15" t="s">
        <v>143</v>
      </c>
      <c r="X9" s="15"/>
      <c r="Y9" s="15" t="s">
        <v>142</v>
      </c>
      <c r="Z9" s="15" t="s">
        <v>143</v>
      </c>
    </row>
    <row r="10" spans="1:27" ht="19.5" customHeight="1" x14ac:dyDescent="0.25">
      <c r="A10" s="18" t="s">
        <v>11</v>
      </c>
      <c r="B10" s="19"/>
      <c r="C10" s="20"/>
      <c r="D10" s="20"/>
      <c r="E10" s="21"/>
      <c r="F10" s="20"/>
      <c r="G10" s="20"/>
      <c r="H10" s="20"/>
      <c r="I10" s="22"/>
      <c r="J10" s="23"/>
      <c r="K10" s="24"/>
      <c r="L10" s="24"/>
      <c r="M10" s="25"/>
      <c r="O10" s="34" t="s">
        <v>11</v>
      </c>
      <c r="P10" s="50"/>
      <c r="Q10" s="50"/>
      <c r="R10" s="50"/>
      <c r="S10" s="53"/>
      <c r="T10" s="50"/>
      <c r="U10" s="50"/>
      <c r="V10" s="50"/>
      <c r="W10" s="53"/>
      <c r="X10" s="25"/>
    </row>
    <row r="11" spans="1:27" x14ac:dyDescent="0.25">
      <c r="A11" s="5" t="s">
        <v>12</v>
      </c>
      <c r="B11" s="26">
        <v>69.547967646155442</v>
      </c>
      <c r="C11" s="26">
        <v>76.748146663995186</v>
      </c>
      <c r="D11" s="26"/>
      <c r="E11" s="26">
        <v>37.836765289474847</v>
      </c>
      <c r="F11" s="26">
        <v>55.742855652899472</v>
      </c>
      <c r="G11" s="26"/>
      <c r="H11" s="26">
        <v>52.51107478738777</v>
      </c>
      <c r="I11" s="26">
        <v>65.755667592219893</v>
      </c>
      <c r="J11" s="26"/>
      <c r="K11" s="20">
        <v>889</v>
      </c>
      <c r="L11" s="27">
        <v>1502</v>
      </c>
      <c r="O11" s="5" t="s">
        <v>12</v>
      </c>
      <c r="P11" s="54">
        <v>69.547967646155442</v>
      </c>
      <c r="Q11" s="54">
        <v>77.060775783468927</v>
      </c>
      <c r="R11" s="52"/>
      <c r="S11" s="54">
        <v>37.836765289474847</v>
      </c>
      <c r="T11" s="54">
        <v>59.30038659634689</v>
      </c>
      <c r="U11" s="52"/>
      <c r="V11" s="54">
        <v>52.51107478738777</v>
      </c>
      <c r="W11" s="109">
        <v>67.904124224529582</v>
      </c>
      <c r="Y11" s="52">
        <v>889</v>
      </c>
      <c r="Z11" s="110">
        <v>1545</v>
      </c>
    </row>
    <row r="12" spans="1:27" x14ac:dyDescent="0.25">
      <c r="A12" s="5" t="s">
        <v>13</v>
      </c>
      <c r="B12" s="26">
        <v>80.159038891251029</v>
      </c>
      <c r="C12" s="26">
        <v>79.607567573366509</v>
      </c>
      <c r="D12" s="26"/>
      <c r="E12" s="26">
        <v>54.128080428297039</v>
      </c>
      <c r="F12" s="26">
        <v>64.025000247625272</v>
      </c>
      <c r="G12" s="26"/>
      <c r="H12" s="26">
        <v>66.48374297933735</v>
      </c>
      <c r="I12" s="26">
        <v>71.505491251335812</v>
      </c>
      <c r="J12" s="26"/>
      <c r="K12" s="20">
        <v>2404</v>
      </c>
      <c r="L12" s="27">
        <v>3970</v>
      </c>
      <c r="O12" s="5" t="s">
        <v>13</v>
      </c>
      <c r="P12" s="54">
        <v>80.159038891251029</v>
      </c>
      <c r="Q12" s="54">
        <v>77.99503180536739</v>
      </c>
      <c r="R12" s="52"/>
      <c r="S12" s="54">
        <v>54.128080428297039</v>
      </c>
      <c r="T12" s="54">
        <v>60.745236733336853</v>
      </c>
      <c r="U12" s="52"/>
      <c r="V12" s="54">
        <v>66.48374297933735</v>
      </c>
      <c r="W12" s="109">
        <v>69.05930261986461</v>
      </c>
      <c r="Y12" s="52">
        <v>2404</v>
      </c>
      <c r="Z12" s="110">
        <v>3935</v>
      </c>
    </row>
    <row r="13" spans="1:27" x14ac:dyDescent="0.25">
      <c r="A13" s="5" t="s">
        <v>14</v>
      </c>
      <c r="B13" s="26">
        <v>80.128879049115042</v>
      </c>
      <c r="C13" s="26">
        <v>79.234095547791199</v>
      </c>
      <c r="D13" s="26"/>
      <c r="E13" s="26">
        <v>51.222698840314948</v>
      </c>
      <c r="F13" s="26">
        <v>60.90426067856496</v>
      </c>
      <c r="G13" s="26"/>
      <c r="H13" s="26">
        <v>65.188447541248124</v>
      </c>
      <c r="I13" s="26">
        <v>69.933675973388588</v>
      </c>
      <c r="J13" s="26"/>
      <c r="K13" s="20">
        <v>1640</v>
      </c>
      <c r="L13" s="27">
        <v>2862</v>
      </c>
      <c r="O13" s="5" t="s">
        <v>14</v>
      </c>
      <c r="P13" s="54">
        <v>80.128879049115042</v>
      </c>
      <c r="Q13" s="54">
        <v>79.347829395557255</v>
      </c>
      <c r="R13" s="52"/>
      <c r="S13" s="54">
        <v>51.222698840314948</v>
      </c>
      <c r="T13" s="54">
        <v>63.76129822594627</v>
      </c>
      <c r="U13" s="52"/>
      <c r="V13" s="54">
        <v>65.188447541248124</v>
      </c>
      <c r="W13" s="109">
        <v>71.244097663101684</v>
      </c>
      <c r="Y13" s="52">
        <v>1640</v>
      </c>
      <c r="Z13" s="110">
        <v>2678</v>
      </c>
    </row>
    <row r="14" spans="1:27" x14ac:dyDescent="0.25">
      <c r="A14" s="5" t="s">
        <v>15</v>
      </c>
      <c r="B14" s="26">
        <v>82.620094968974868</v>
      </c>
      <c r="C14" s="26">
        <v>83.699707007797116</v>
      </c>
      <c r="D14" s="26"/>
      <c r="E14" s="26">
        <v>62.231029819369866</v>
      </c>
      <c r="F14" s="26">
        <v>67.302882716861916</v>
      </c>
      <c r="G14" s="26"/>
      <c r="H14" s="26">
        <v>71.997265167159668</v>
      </c>
      <c r="I14" s="26">
        <v>75.364765986924709</v>
      </c>
      <c r="J14" s="26"/>
      <c r="K14" s="20">
        <v>1459</v>
      </c>
      <c r="L14" s="27">
        <v>2576</v>
      </c>
      <c r="O14" s="5" t="s">
        <v>15</v>
      </c>
      <c r="P14" s="54">
        <v>82.620094968974868</v>
      </c>
      <c r="Q14" s="54">
        <v>84.243423921105588</v>
      </c>
      <c r="R14" s="52"/>
      <c r="S14" s="54">
        <v>62.231029819369866</v>
      </c>
      <c r="T14" s="54">
        <v>68.653159474628993</v>
      </c>
      <c r="U14" s="52"/>
      <c r="V14" s="54">
        <v>71.997265167159668</v>
      </c>
      <c r="W14" s="109">
        <v>76.306449167552216</v>
      </c>
      <c r="Y14" s="52">
        <v>1459</v>
      </c>
      <c r="Z14" s="110">
        <v>2395</v>
      </c>
    </row>
    <row r="15" spans="1:27" x14ac:dyDescent="0.25">
      <c r="A15" s="5" t="s">
        <v>16</v>
      </c>
      <c r="B15" s="26">
        <v>81.919210134800053</v>
      </c>
      <c r="C15" s="26">
        <v>78.574200380160633</v>
      </c>
      <c r="D15" s="26"/>
      <c r="E15" s="26">
        <v>54.906605447145985</v>
      </c>
      <c r="F15" s="26">
        <v>60.435430111339613</v>
      </c>
      <c r="G15" s="26"/>
      <c r="H15" s="26">
        <v>67.892692072196056</v>
      </c>
      <c r="I15" s="26">
        <v>69.414392269600299</v>
      </c>
      <c r="J15" s="26"/>
      <c r="K15" s="20">
        <v>1855</v>
      </c>
      <c r="L15" s="27">
        <v>3027</v>
      </c>
      <c r="O15" s="5" t="s">
        <v>16</v>
      </c>
      <c r="P15" s="54">
        <v>81.919210134800053</v>
      </c>
      <c r="Q15" s="54">
        <v>79.674729063440438</v>
      </c>
      <c r="R15" s="52"/>
      <c r="S15" s="54">
        <v>54.906605447145985</v>
      </c>
      <c r="T15" s="54">
        <v>65.236589053778886</v>
      </c>
      <c r="U15" s="52"/>
      <c r="V15" s="54">
        <v>67.892692072196056</v>
      </c>
      <c r="W15" s="109">
        <v>72.305945567370173</v>
      </c>
      <c r="Y15" s="52">
        <v>1855</v>
      </c>
      <c r="Z15" s="110">
        <v>3012</v>
      </c>
    </row>
    <row r="16" spans="1:27" x14ac:dyDescent="0.25">
      <c r="A16" s="5" t="s">
        <v>17</v>
      </c>
      <c r="B16" s="26">
        <v>86.138750532018918</v>
      </c>
      <c r="C16" s="26">
        <v>85.838395920551477</v>
      </c>
      <c r="D16" s="26"/>
      <c r="E16" s="26">
        <v>61.656383747429267</v>
      </c>
      <c r="F16" s="26">
        <v>71.41210690960979</v>
      </c>
      <c r="G16" s="26"/>
      <c r="H16" s="26">
        <v>73.688584366467111</v>
      </c>
      <c r="I16" s="26">
        <v>78.510627752962819</v>
      </c>
      <c r="J16" s="26"/>
      <c r="K16" s="20">
        <v>1385</v>
      </c>
      <c r="L16" s="27">
        <v>3240</v>
      </c>
      <c r="O16" s="5" t="s">
        <v>17</v>
      </c>
      <c r="P16" s="54">
        <v>86.138750532018918</v>
      </c>
      <c r="Q16" s="54">
        <v>84.716817106717997</v>
      </c>
      <c r="R16" s="52"/>
      <c r="S16" s="54">
        <v>61.656383747429267</v>
      </c>
      <c r="T16" s="54">
        <v>71.224940409960396</v>
      </c>
      <c r="U16" s="52"/>
      <c r="V16" s="54">
        <v>73.688584366467111</v>
      </c>
      <c r="W16" s="109">
        <v>77.905157756647554</v>
      </c>
      <c r="Y16" s="52">
        <v>1385</v>
      </c>
      <c r="Z16" s="110">
        <v>3266</v>
      </c>
    </row>
    <row r="17" spans="1:27" x14ac:dyDescent="0.25">
      <c r="A17" s="5" t="s">
        <v>18</v>
      </c>
      <c r="B17" s="26">
        <v>76.741224574656087</v>
      </c>
      <c r="C17" s="26">
        <v>70.707032877520348</v>
      </c>
      <c r="D17" s="26"/>
      <c r="E17" s="26">
        <v>56.307646649953526</v>
      </c>
      <c r="F17" s="26">
        <v>53.946067236356065</v>
      </c>
      <c r="G17" s="26"/>
      <c r="H17" s="26">
        <v>65.995835369785496</v>
      </c>
      <c r="I17" s="26">
        <v>62.099591450056259</v>
      </c>
      <c r="J17" s="26"/>
      <c r="K17" s="20">
        <v>2468</v>
      </c>
      <c r="L17" s="27">
        <v>4230</v>
      </c>
      <c r="O17" s="5" t="s">
        <v>18</v>
      </c>
      <c r="P17" s="54">
        <v>76.741224574656087</v>
      </c>
      <c r="Q17" s="54">
        <v>67.978742728279116</v>
      </c>
      <c r="R17" s="52"/>
      <c r="S17" s="54">
        <v>56.307646649953526</v>
      </c>
      <c r="T17" s="54">
        <v>54.536221237019731</v>
      </c>
      <c r="U17" s="52"/>
      <c r="V17" s="54">
        <v>65.995835369785496</v>
      </c>
      <c r="W17" s="109">
        <v>61.256313180614285</v>
      </c>
      <c r="Y17" s="52">
        <v>2468</v>
      </c>
      <c r="Z17" s="110">
        <v>4191</v>
      </c>
    </row>
    <row r="18" spans="1:27" x14ac:dyDescent="0.25">
      <c r="A18" s="5" t="s">
        <v>19</v>
      </c>
      <c r="B18" s="26">
        <v>86.863142107236612</v>
      </c>
      <c r="C18" s="26">
        <v>84.080667702877449</v>
      </c>
      <c r="D18" s="26"/>
      <c r="E18" s="26">
        <v>66.665952753207264</v>
      </c>
      <c r="F18" s="26">
        <v>76.134633150397164</v>
      </c>
      <c r="G18" s="26"/>
      <c r="H18" s="26">
        <v>76.516606137742627</v>
      </c>
      <c r="I18" s="26">
        <v>80.044864186209935</v>
      </c>
      <c r="J18" s="26"/>
      <c r="K18" s="20">
        <v>2905</v>
      </c>
      <c r="L18" s="27">
        <v>4624</v>
      </c>
      <c r="O18" s="5" t="s">
        <v>19</v>
      </c>
      <c r="P18" s="54">
        <v>86.863142107236612</v>
      </c>
      <c r="Q18" s="54">
        <v>84.686331849995611</v>
      </c>
      <c r="R18" s="52"/>
      <c r="S18" s="54">
        <v>66.665952753207264</v>
      </c>
      <c r="T18" s="54">
        <v>73.244167453567826</v>
      </c>
      <c r="U18" s="52"/>
      <c r="V18" s="54">
        <v>76.516606137742627</v>
      </c>
      <c r="W18" s="109">
        <v>78.813003477662065</v>
      </c>
      <c r="Y18" s="52">
        <v>2905</v>
      </c>
      <c r="Z18" s="110">
        <v>4447</v>
      </c>
    </row>
    <row r="19" spans="1:27" x14ac:dyDescent="0.25">
      <c r="A19" s="5" t="s">
        <v>20</v>
      </c>
      <c r="B19" s="26">
        <v>87.16895711440695</v>
      </c>
      <c r="C19" s="26">
        <v>85.147680520050699</v>
      </c>
      <c r="D19" s="26"/>
      <c r="E19" s="26">
        <v>62.456878708431077</v>
      </c>
      <c r="F19" s="26">
        <v>74.298972828206004</v>
      </c>
      <c r="G19" s="26"/>
      <c r="H19" s="26">
        <v>74.361021888240657</v>
      </c>
      <c r="I19" s="26">
        <v>79.445754637748351</v>
      </c>
      <c r="J19" s="26"/>
      <c r="K19" s="20">
        <v>1710</v>
      </c>
      <c r="L19" s="27">
        <v>2902</v>
      </c>
      <c r="O19" s="5" t="s">
        <v>20</v>
      </c>
      <c r="P19" s="54">
        <v>87.16895711440695</v>
      </c>
      <c r="Q19" s="54">
        <v>85.009789257536895</v>
      </c>
      <c r="R19" s="52"/>
      <c r="S19" s="54">
        <v>62.456878708431077</v>
      </c>
      <c r="T19" s="54">
        <v>75.550855790494381</v>
      </c>
      <c r="U19" s="52"/>
      <c r="V19" s="54">
        <v>74.361021888240657</v>
      </c>
      <c r="W19" s="109">
        <v>80.020221094480178</v>
      </c>
      <c r="Y19" s="52">
        <v>1710</v>
      </c>
      <c r="Z19" s="110">
        <v>2832</v>
      </c>
    </row>
    <row r="20" spans="1:27" ht="15" customHeight="1" x14ac:dyDescent="0.25">
      <c r="A20" s="5" t="s">
        <v>21</v>
      </c>
      <c r="B20" s="26">
        <v>82.015890124179663</v>
      </c>
      <c r="C20" s="26">
        <v>80.309987953434955</v>
      </c>
      <c r="D20" s="26"/>
      <c r="E20" s="26">
        <v>57.722949068628637</v>
      </c>
      <c r="F20" s="26">
        <v>65.485715050292526</v>
      </c>
      <c r="G20" s="26"/>
      <c r="H20" s="26">
        <v>69.395414237058105</v>
      </c>
      <c r="I20" s="26">
        <v>72.710789473052472</v>
      </c>
      <c r="J20" s="26"/>
      <c r="K20" s="20">
        <v>16715</v>
      </c>
      <c r="L20" s="27">
        <v>28933</v>
      </c>
      <c r="O20" s="5" t="s">
        <v>21</v>
      </c>
      <c r="P20" s="54">
        <v>82.015890124179663</v>
      </c>
      <c r="Q20" s="54">
        <v>79.705363783708393</v>
      </c>
      <c r="R20" s="52"/>
      <c r="S20" s="54">
        <v>57.722949068628637</v>
      </c>
      <c r="T20" s="54">
        <v>65.861288342809402</v>
      </c>
      <c r="U20" s="52"/>
      <c r="V20" s="54">
        <v>69.395414237058105</v>
      </c>
      <c r="W20" s="109">
        <v>72.61064524410385</v>
      </c>
      <c r="Y20" s="52">
        <v>16715</v>
      </c>
      <c r="Z20" s="110">
        <v>28301</v>
      </c>
    </row>
    <row r="21" spans="1:27" ht="15" customHeight="1" x14ac:dyDescent="0.25">
      <c r="A21" s="5" t="s">
        <v>22</v>
      </c>
      <c r="B21" s="26">
        <v>80.389822943014437</v>
      </c>
      <c r="C21" s="26">
        <v>81.868079075688783</v>
      </c>
      <c r="D21" s="26"/>
      <c r="E21" s="26">
        <v>54.03547932330828</v>
      </c>
      <c r="F21" s="26">
        <v>68.217566049318364</v>
      </c>
      <c r="G21" s="26"/>
      <c r="H21" s="26">
        <v>66.670403587443943</v>
      </c>
      <c r="I21" s="26">
        <v>74.918632075471692</v>
      </c>
      <c r="J21" s="26"/>
      <c r="K21" s="20">
        <v>974</v>
      </c>
      <c r="L21" s="27">
        <v>1677</v>
      </c>
      <c r="O21" s="5" t="s">
        <v>22</v>
      </c>
      <c r="P21" s="54">
        <v>80.389822943014437</v>
      </c>
      <c r="Q21" s="54">
        <v>80.334690843612023</v>
      </c>
      <c r="R21" s="52"/>
      <c r="S21" s="54">
        <v>54.03547932330828</v>
      </c>
      <c r="T21" s="54">
        <v>66.644892284771245</v>
      </c>
      <c r="U21" s="52"/>
      <c r="V21" s="54">
        <v>66.670403587443943</v>
      </c>
      <c r="W21" s="109">
        <v>73.300428304799595</v>
      </c>
      <c r="Y21" s="52">
        <v>974</v>
      </c>
      <c r="Z21" s="110">
        <v>1623</v>
      </c>
    </row>
    <row r="22" spans="1:27" ht="15" customHeight="1" x14ac:dyDescent="0.25">
      <c r="A22" s="5" t="s">
        <v>23</v>
      </c>
      <c r="B22" s="26">
        <v>77.051168151367435</v>
      </c>
      <c r="C22" s="26">
        <v>78.47877687796705</v>
      </c>
      <c r="D22" s="26"/>
      <c r="E22" s="26">
        <v>50.541058720306765</v>
      </c>
      <c r="F22" s="26">
        <v>60.268813187907753</v>
      </c>
      <c r="G22" s="26"/>
      <c r="H22" s="26">
        <v>63.113988634163562</v>
      </c>
      <c r="I22" s="26">
        <v>68.852345724515587</v>
      </c>
      <c r="J22" s="26"/>
      <c r="K22" s="20">
        <v>1729</v>
      </c>
      <c r="L22" s="27">
        <v>2889</v>
      </c>
      <c r="O22" s="5" t="s">
        <v>23</v>
      </c>
      <c r="P22" s="54">
        <v>77.051168151367435</v>
      </c>
      <c r="Q22" s="54">
        <v>77.842381479178798</v>
      </c>
      <c r="R22" s="52"/>
      <c r="S22" s="54">
        <v>50.541058720306765</v>
      </c>
      <c r="T22" s="54">
        <v>62.125910483279725</v>
      </c>
      <c r="U22" s="52"/>
      <c r="V22" s="54">
        <v>63.113988634163562</v>
      </c>
      <c r="W22" s="109">
        <v>69.574575813592887</v>
      </c>
      <c r="Y22" s="52">
        <v>1729</v>
      </c>
      <c r="Z22" s="110">
        <v>2778</v>
      </c>
    </row>
    <row r="23" spans="1:27" s="30" customFormat="1" ht="19.5" customHeight="1" x14ac:dyDescent="0.25">
      <c r="A23" s="17" t="s">
        <v>24</v>
      </c>
      <c r="B23" s="28">
        <v>82.160956128616476</v>
      </c>
      <c r="C23" s="28">
        <v>81.647982907079566</v>
      </c>
      <c r="D23" s="28"/>
      <c r="E23" s="28">
        <v>56.965586433875991</v>
      </c>
      <c r="F23" s="28">
        <v>66.804729122780174</v>
      </c>
      <c r="G23" s="28"/>
      <c r="H23" s="28">
        <v>69.077048634966971</v>
      </c>
      <c r="I23" s="28">
        <v>74.019655861422621</v>
      </c>
      <c r="J23" s="28"/>
      <c r="K23" s="29">
        <v>16950</v>
      </c>
      <c r="L23" s="22">
        <v>29269</v>
      </c>
      <c r="O23" s="17" t="s">
        <v>24</v>
      </c>
      <c r="P23" s="54">
        <v>82.160956128616476</v>
      </c>
      <c r="Q23" s="54">
        <v>77.24785956765669</v>
      </c>
      <c r="R23" s="52"/>
      <c r="S23" s="54">
        <v>56.965586433875991</v>
      </c>
      <c r="T23" s="54">
        <v>67.233504865933568</v>
      </c>
      <c r="U23" s="52"/>
      <c r="V23" s="54">
        <v>69.077048634966971</v>
      </c>
      <c r="W23" s="109">
        <v>74.113065610231459</v>
      </c>
      <c r="X23" s="6"/>
      <c r="Y23" s="52">
        <v>16950</v>
      </c>
      <c r="Z23" s="110">
        <v>28511</v>
      </c>
      <c r="AA23" s="6"/>
    </row>
    <row r="24" spans="1:27" ht="19.5" customHeight="1" x14ac:dyDescent="0.25">
      <c r="A24" s="14" t="s">
        <v>25</v>
      </c>
      <c r="B24" s="31">
        <v>81.491644735434448</v>
      </c>
      <c r="C24" s="31">
        <v>80.229538343888748</v>
      </c>
      <c r="D24" s="31"/>
      <c r="E24" s="31">
        <v>56.882433646225074</v>
      </c>
      <c r="F24" s="31">
        <v>65.13990440511563</v>
      </c>
      <c r="G24" s="31"/>
      <c r="H24" s="31">
        <v>68.691904490546079</v>
      </c>
      <c r="I24" s="31">
        <v>72.475341353091522</v>
      </c>
      <c r="J24" s="31"/>
      <c r="K24" s="32">
        <v>19418</v>
      </c>
      <c r="L24" s="33">
        <v>33499</v>
      </c>
      <c r="O24" s="14" t="s">
        <v>25</v>
      </c>
      <c r="P24" s="57">
        <v>81.491644735434448</v>
      </c>
      <c r="Q24" s="57">
        <v>79.580648045356114</v>
      </c>
      <c r="R24" s="58"/>
      <c r="S24" s="57">
        <v>56.882433646225074</v>
      </c>
      <c r="T24" s="57">
        <v>65.570691903333909</v>
      </c>
      <c r="U24" s="58"/>
      <c r="V24" s="57">
        <v>68.691904490546079</v>
      </c>
      <c r="W24" s="111">
        <v>72.383473993660147</v>
      </c>
      <c r="X24" s="112"/>
      <c r="Y24" s="58">
        <v>19418</v>
      </c>
      <c r="Z24" s="113">
        <v>32702</v>
      </c>
    </row>
    <row r="25" spans="1:27" ht="19.5" customHeight="1" x14ac:dyDescent="0.25">
      <c r="A25" s="34" t="s">
        <v>26</v>
      </c>
      <c r="B25" s="26"/>
      <c r="C25" s="26"/>
      <c r="D25" s="26"/>
      <c r="E25" s="26"/>
      <c r="F25" s="26"/>
      <c r="G25" s="26"/>
      <c r="H25" s="26"/>
      <c r="I25" s="26"/>
      <c r="J25" s="26"/>
      <c r="K25" s="20"/>
      <c r="L25" s="35"/>
      <c r="O25" s="34" t="s">
        <v>26</v>
      </c>
      <c r="P25" s="54"/>
      <c r="Q25" s="54"/>
      <c r="R25" s="52"/>
      <c r="S25" s="54"/>
      <c r="T25" s="54"/>
      <c r="U25" s="52"/>
      <c r="V25" s="54"/>
      <c r="W25" s="114"/>
      <c r="Y25" s="52"/>
      <c r="Z25" s="110"/>
    </row>
    <row r="26" spans="1:27" x14ac:dyDescent="0.25">
      <c r="A26" s="36" t="s">
        <v>27</v>
      </c>
      <c r="B26" s="26">
        <v>76.741224574656087</v>
      </c>
      <c r="C26" s="26">
        <v>70.707032877520348</v>
      </c>
      <c r="D26" s="26"/>
      <c r="E26" s="26">
        <v>56.307646649953526</v>
      </c>
      <c r="F26" s="26">
        <v>53.946067236356065</v>
      </c>
      <c r="G26" s="26"/>
      <c r="H26" s="26">
        <v>65.995835369785496</v>
      </c>
      <c r="I26" s="26">
        <v>62.099591450056259</v>
      </c>
      <c r="J26" s="26"/>
      <c r="K26" s="20">
        <v>2468</v>
      </c>
      <c r="L26" s="27">
        <v>4230</v>
      </c>
      <c r="O26" s="36" t="s">
        <v>27</v>
      </c>
      <c r="P26" s="54">
        <v>76.741224574656087</v>
      </c>
      <c r="Q26" s="54">
        <v>67.978742728279116</v>
      </c>
      <c r="R26" s="52"/>
      <c r="S26" s="54">
        <v>56.307646649953526</v>
      </c>
      <c r="T26" s="54">
        <v>54.536221237019731</v>
      </c>
      <c r="U26" s="52"/>
      <c r="V26" s="54">
        <v>65.995835369785496</v>
      </c>
      <c r="W26" s="109">
        <v>61.256313180614285</v>
      </c>
      <c r="Y26" s="52">
        <v>2468</v>
      </c>
      <c r="Z26" s="110">
        <v>4191</v>
      </c>
    </row>
    <row r="27" spans="1:27" x14ac:dyDescent="0.25">
      <c r="A27" s="36" t="s">
        <v>28</v>
      </c>
      <c r="B27" s="26">
        <v>73.80059047853365</v>
      </c>
      <c r="C27" s="26">
        <v>75.616314838236036</v>
      </c>
      <c r="D27" s="26"/>
      <c r="E27" s="26">
        <v>44.16051851341102</v>
      </c>
      <c r="F27" s="26">
        <v>55.510932619366358</v>
      </c>
      <c r="G27" s="26"/>
      <c r="H27" s="26">
        <v>58.174296785825938</v>
      </c>
      <c r="I27" s="26">
        <v>65.168147427003248</v>
      </c>
      <c r="J27" s="26"/>
      <c r="K27" s="20">
        <v>2769</v>
      </c>
      <c r="L27" s="27">
        <v>4981</v>
      </c>
      <c r="O27" s="36" t="s">
        <v>28</v>
      </c>
      <c r="P27" s="54">
        <v>74.185139660068657</v>
      </c>
      <c r="Q27" s="54">
        <v>73.867731177562916</v>
      </c>
      <c r="R27" s="52"/>
      <c r="S27" s="54">
        <v>44.669508238437558</v>
      </c>
      <c r="T27" s="54">
        <v>54.588490875966457</v>
      </c>
      <c r="U27" s="52"/>
      <c r="V27" s="54">
        <v>58.655986503630153</v>
      </c>
      <c r="W27" s="109">
        <v>63.769689244916904</v>
      </c>
      <c r="Y27" s="52">
        <v>2998</v>
      </c>
      <c r="Z27" s="110">
        <v>5166</v>
      </c>
    </row>
    <row r="28" spans="1:27" x14ac:dyDescent="0.25">
      <c r="A28" s="36" t="s">
        <v>29</v>
      </c>
      <c r="B28" s="26">
        <v>79.214386733590317</v>
      </c>
      <c r="C28" s="26">
        <v>79.345493121057871</v>
      </c>
      <c r="D28" s="26"/>
      <c r="E28" s="26">
        <v>55.401008221069112</v>
      </c>
      <c r="F28" s="26">
        <v>65.017246785826288</v>
      </c>
      <c r="G28" s="26"/>
      <c r="H28" s="26">
        <v>66.60761475971421</v>
      </c>
      <c r="I28" s="26">
        <v>72.009744605449839</v>
      </c>
      <c r="J28" s="26"/>
      <c r="K28" s="20">
        <v>2966</v>
      </c>
      <c r="L28" s="27">
        <v>4638</v>
      </c>
      <c r="O28" s="36" t="s">
        <v>29</v>
      </c>
      <c r="P28" s="54">
        <v>79.272316384180783</v>
      </c>
      <c r="Q28" s="54">
        <v>78.896624589871308</v>
      </c>
      <c r="R28" s="52"/>
      <c r="S28" s="54">
        <v>55.779249330473135</v>
      </c>
      <c r="T28" s="54">
        <v>64.264610680379434</v>
      </c>
      <c r="U28" s="52"/>
      <c r="V28" s="54">
        <v>66.805253575153358</v>
      </c>
      <c r="W28" s="109">
        <v>71.346617388138299</v>
      </c>
      <c r="Y28" s="52">
        <v>2737</v>
      </c>
      <c r="Z28" s="110">
        <v>4504</v>
      </c>
    </row>
    <row r="29" spans="1:27" x14ac:dyDescent="0.25">
      <c r="A29" s="36" t="s">
        <v>30</v>
      </c>
      <c r="B29" s="26">
        <v>82.411247936550097</v>
      </c>
      <c r="C29" s="26">
        <v>79.415045448759315</v>
      </c>
      <c r="D29" s="26"/>
      <c r="E29" s="26">
        <v>54.876974635864975</v>
      </c>
      <c r="F29" s="26">
        <v>65.300135554392753</v>
      </c>
      <c r="G29" s="26"/>
      <c r="H29" s="26">
        <v>68.2441457092484</v>
      </c>
      <c r="I29" s="26">
        <v>72.19452357090239</v>
      </c>
      <c r="J29" s="26"/>
      <c r="K29" s="20">
        <v>5272</v>
      </c>
      <c r="L29" s="27">
        <v>9247</v>
      </c>
      <c r="O29" s="36" t="s">
        <v>30</v>
      </c>
      <c r="P29" s="54">
        <v>82.411247936550097</v>
      </c>
      <c r="Q29" s="54">
        <v>79.839692577585424</v>
      </c>
      <c r="R29" s="52"/>
      <c r="S29" s="54">
        <v>54.876974635864975</v>
      </c>
      <c r="T29" s="54">
        <v>65.165375737482805</v>
      </c>
      <c r="U29" s="52"/>
      <c r="V29" s="54">
        <v>68.2441457092484</v>
      </c>
      <c r="W29" s="109">
        <v>72.274236012963314</v>
      </c>
      <c r="Y29" s="52">
        <v>5272</v>
      </c>
      <c r="Z29" s="110">
        <v>8181</v>
      </c>
    </row>
    <row r="30" spans="1:27" x14ac:dyDescent="0.25">
      <c r="A30" s="36" t="s">
        <v>31</v>
      </c>
      <c r="B30" s="26">
        <v>82.585904248923939</v>
      </c>
      <c r="C30" s="26">
        <v>84.141773290770217</v>
      </c>
      <c r="D30" s="26"/>
      <c r="E30" s="26">
        <v>60.620451934124851</v>
      </c>
      <c r="F30" s="26">
        <v>66.344393231468615</v>
      </c>
      <c r="G30" s="26"/>
      <c r="H30" s="26">
        <v>71.143853940501486</v>
      </c>
      <c r="I30" s="26">
        <v>74.834707674021246</v>
      </c>
      <c r="J30" s="26"/>
      <c r="K30" s="20">
        <v>1803</v>
      </c>
      <c r="L30" s="27">
        <v>2454</v>
      </c>
      <c r="O30" s="36" t="s">
        <v>144</v>
      </c>
      <c r="P30" s="54">
        <v>82.645129120598739</v>
      </c>
      <c r="Q30" s="54">
        <v>85.324234918318311</v>
      </c>
      <c r="R30" s="52"/>
      <c r="S30" s="54">
        <v>60.602611533534692</v>
      </c>
      <c r="T30" s="54">
        <v>70.7761033649696</v>
      </c>
      <c r="U30" s="52"/>
      <c r="V30" s="54">
        <v>71.102870548986147</v>
      </c>
      <c r="W30" s="109">
        <v>77.757241643276942</v>
      </c>
      <c r="Y30" s="52">
        <v>1803</v>
      </c>
      <c r="Z30" s="110">
        <v>2967</v>
      </c>
    </row>
    <row r="31" spans="1:27" x14ac:dyDescent="0.25">
      <c r="A31" s="36" t="s">
        <v>32</v>
      </c>
      <c r="B31" s="26">
        <v>88.865911944377046</v>
      </c>
      <c r="C31" s="26">
        <v>86.427993692758918</v>
      </c>
      <c r="D31" s="26"/>
      <c r="E31" s="26">
        <v>64.416699960047936</v>
      </c>
      <c r="F31" s="26">
        <v>70.900097740129723</v>
      </c>
      <c r="G31" s="26"/>
      <c r="H31" s="26">
        <v>76.216019405028689</v>
      </c>
      <c r="I31" s="26">
        <v>78.282080861989272</v>
      </c>
      <c r="J31" s="26"/>
      <c r="K31" s="20">
        <v>1950</v>
      </c>
      <c r="L31" s="27">
        <v>2696</v>
      </c>
      <c r="O31" s="36" t="s">
        <v>54</v>
      </c>
      <c r="P31" s="54">
        <v>88.750946655162934</v>
      </c>
      <c r="Q31" s="54">
        <v>85.02909024266134</v>
      </c>
      <c r="R31" s="52"/>
      <c r="S31" s="54">
        <v>64.328297620345737</v>
      </c>
      <c r="T31" s="54">
        <v>74.025103586577828</v>
      </c>
      <c r="U31" s="52"/>
      <c r="V31" s="54">
        <v>76.208600519950735</v>
      </c>
      <c r="W31" s="109">
        <v>79.454555034349724</v>
      </c>
      <c r="Y31" s="52">
        <v>1950</v>
      </c>
      <c r="Z31" s="110">
        <v>2259</v>
      </c>
    </row>
    <row r="32" spans="1:27" x14ac:dyDescent="0.25">
      <c r="A32" s="36" t="s">
        <v>33</v>
      </c>
      <c r="B32" s="26">
        <v>89.710331229521657</v>
      </c>
      <c r="C32" s="26">
        <v>91.00506049130334</v>
      </c>
      <c r="D32" s="26"/>
      <c r="E32" s="26">
        <v>72.155153872768594</v>
      </c>
      <c r="F32" s="26">
        <v>82.269564895023677</v>
      </c>
      <c r="G32" s="26"/>
      <c r="H32" s="26">
        <v>80.787254874003096</v>
      </c>
      <c r="I32" s="26">
        <v>86.600509677432754</v>
      </c>
      <c r="J32" s="26"/>
      <c r="K32" s="20">
        <v>2190</v>
      </c>
      <c r="L32" s="27">
        <v>5253</v>
      </c>
      <c r="O32" s="36" t="s">
        <v>59</v>
      </c>
      <c r="P32" s="54">
        <v>89.710331229521657</v>
      </c>
      <c r="Q32" s="54">
        <v>90.641380491007624</v>
      </c>
      <c r="R32" s="52"/>
      <c r="S32" s="54">
        <v>72.155153872768594</v>
      </c>
      <c r="T32" s="54">
        <v>82.703215752828868</v>
      </c>
      <c r="U32" s="52"/>
      <c r="V32" s="54">
        <v>80.787254874003096</v>
      </c>
      <c r="W32" s="109">
        <v>86.60170355190526</v>
      </c>
      <c r="Y32" s="52">
        <v>2190</v>
      </c>
      <c r="Z32" s="110">
        <v>5434</v>
      </c>
    </row>
    <row r="33" spans="1:26" ht="19.5" customHeight="1" thickBot="1" x14ac:dyDescent="0.3">
      <c r="A33" s="37" t="s">
        <v>34</v>
      </c>
      <c r="B33" s="38">
        <v>81.497458480309234</v>
      </c>
      <c r="C33" s="38">
        <v>80.229538343888748</v>
      </c>
      <c r="D33" s="38"/>
      <c r="E33" s="38">
        <v>56.892332749302874</v>
      </c>
      <c r="F33" s="38">
        <v>65.13990440511563</v>
      </c>
      <c r="G33" s="38"/>
      <c r="H33" s="38">
        <v>68.696235648293609</v>
      </c>
      <c r="I33" s="38">
        <v>72.475341353091522</v>
      </c>
      <c r="J33" s="38"/>
      <c r="K33" s="39">
        <v>19418</v>
      </c>
      <c r="L33" s="40">
        <v>33499</v>
      </c>
      <c r="O33" s="37" t="s">
        <v>34</v>
      </c>
      <c r="P33" s="62">
        <v>81.491644735434448</v>
      </c>
      <c r="Q33" s="62">
        <v>79.580648045356085</v>
      </c>
      <c r="R33" s="64"/>
      <c r="S33" s="62">
        <v>56.882433646225074</v>
      </c>
      <c r="T33" s="62">
        <v>65.570691903333866</v>
      </c>
      <c r="U33" s="64"/>
      <c r="V33" s="62">
        <v>68.691904490546079</v>
      </c>
      <c r="W33" s="115">
        <v>72.383473993660104</v>
      </c>
      <c r="X33" s="7"/>
      <c r="Y33" s="64">
        <v>19418</v>
      </c>
      <c r="Z33" s="116">
        <v>32702</v>
      </c>
    </row>
    <row r="34" spans="1:26" ht="12.75" customHeight="1" x14ac:dyDescent="0.25">
      <c r="A34" s="17"/>
      <c r="B34" s="41"/>
      <c r="C34" s="41"/>
      <c r="D34" s="41"/>
      <c r="E34" s="41"/>
      <c r="F34" s="41"/>
      <c r="G34" s="41"/>
      <c r="H34" s="41"/>
      <c r="I34" s="41"/>
      <c r="J34" s="41"/>
      <c r="K34" s="41"/>
      <c r="L34" s="42"/>
      <c r="O34" s="17"/>
      <c r="P34" s="41"/>
      <c r="Q34" s="41"/>
      <c r="R34" s="41"/>
      <c r="S34" s="41"/>
      <c r="T34" s="41"/>
      <c r="U34" s="41"/>
      <c r="V34" s="41"/>
      <c r="W34" s="42"/>
    </row>
    <row r="35" spans="1:26" ht="12.75" customHeight="1" x14ac:dyDescent="0.25">
      <c r="A35" s="43" t="s">
        <v>35</v>
      </c>
      <c r="B35" s="41"/>
      <c r="C35" s="41"/>
      <c r="D35" s="41"/>
      <c r="E35" s="41"/>
      <c r="F35" s="41"/>
      <c r="G35" s="41"/>
      <c r="H35" s="41"/>
      <c r="I35" s="41"/>
      <c r="J35" s="41"/>
      <c r="K35" s="41"/>
      <c r="L35" s="42"/>
      <c r="O35" s="43" t="s">
        <v>35</v>
      </c>
      <c r="P35" s="41"/>
      <c r="Q35" s="41"/>
      <c r="R35" s="41"/>
      <c r="S35" s="41"/>
      <c r="T35" s="41"/>
      <c r="U35" s="41"/>
      <c r="V35" s="41"/>
      <c r="W35" s="42"/>
    </row>
    <row r="36" spans="1:26" ht="12.75" customHeight="1" x14ac:dyDescent="0.25">
      <c r="A36" s="43" t="s">
        <v>36</v>
      </c>
      <c r="B36" s="41"/>
      <c r="C36" s="41"/>
      <c r="D36" s="41"/>
      <c r="E36" s="41"/>
      <c r="F36" s="41"/>
      <c r="G36" s="41"/>
      <c r="H36" s="41"/>
      <c r="I36" s="41"/>
      <c r="J36" s="41"/>
      <c r="K36" s="41"/>
      <c r="L36" s="42"/>
      <c r="O36" s="43" t="s">
        <v>145</v>
      </c>
      <c r="P36" s="41"/>
      <c r="Q36" s="41"/>
      <c r="R36" s="41"/>
      <c r="S36" s="41"/>
      <c r="T36" s="41"/>
      <c r="U36" s="41"/>
      <c r="V36" s="41"/>
      <c r="W36" s="42"/>
    </row>
    <row r="37" spans="1:26" ht="12.75" customHeight="1" x14ac:dyDescent="0.25">
      <c r="A37" s="44" t="s">
        <v>37</v>
      </c>
      <c r="B37" s="41"/>
      <c r="C37" s="41"/>
      <c r="D37" s="41"/>
      <c r="E37" s="41"/>
      <c r="F37" s="41"/>
      <c r="G37" s="41"/>
      <c r="H37" s="41"/>
      <c r="I37" s="41"/>
      <c r="J37" s="41"/>
      <c r="K37" s="41"/>
      <c r="L37" s="42"/>
      <c r="O37" s="43" t="s">
        <v>37</v>
      </c>
      <c r="P37" s="41"/>
      <c r="Q37" s="41"/>
      <c r="R37" s="41"/>
      <c r="S37" s="41"/>
      <c r="T37" s="41"/>
      <c r="U37" s="41"/>
      <c r="V37" s="41"/>
      <c r="W37" s="42"/>
    </row>
    <row r="38" spans="1:26" x14ac:dyDescent="0.25">
      <c r="A38" s="43" t="s">
        <v>38</v>
      </c>
      <c r="O38" s="43" t="s">
        <v>38</v>
      </c>
      <c r="P38" s="41"/>
      <c r="Q38" s="41"/>
      <c r="R38" s="41"/>
      <c r="S38" s="41"/>
      <c r="T38" s="41"/>
      <c r="U38" s="41"/>
      <c r="V38" s="41"/>
      <c r="W38" s="42"/>
    </row>
    <row r="39" spans="1:26" x14ac:dyDescent="0.25">
      <c r="A39" s="43"/>
      <c r="O39" s="43"/>
      <c r="P39" s="41"/>
      <c r="Q39" s="41"/>
      <c r="R39" s="41"/>
      <c r="S39" s="41"/>
      <c r="T39" s="41"/>
      <c r="U39" s="41"/>
      <c r="V39" s="41"/>
      <c r="W39" s="42"/>
    </row>
    <row r="40" spans="1:26" x14ac:dyDescent="0.25">
      <c r="A40" s="45" t="s">
        <v>39</v>
      </c>
      <c r="L40" s="46" t="s">
        <v>40</v>
      </c>
      <c r="O40" s="45" t="s">
        <v>39</v>
      </c>
      <c r="Z40" s="117" t="s">
        <v>40</v>
      </c>
    </row>
    <row r="41" spans="1:26" x14ac:dyDescent="0.25">
      <c r="A41" s="45" t="s">
        <v>41</v>
      </c>
      <c r="L41" s="46" t="s">
        <v>42</v>
      </c>
      <c r="O41" s="45" t="s">
        <v>41</v>
      </c>
      <c r="Z41" s="117" t="s">
        <v>146</v>
      </c>
    </row>
    <row r="42" spans="1:26" x14ac:dyDescent="0.25">
      <c r="A42" s="47" t="s">
        <v>43</v>
      </c>
      <c r="L42" s="46" t="s">
        <v>44</v>
      </c>
      <c r="O42" s="47" t="s">
        <v>147</v>
      </c>
      <c r="Z42" s="117" t="s">
        <v>148</v>
      </c>
    </row>
    <row r="44" spans="1:26" x14ac:dyDescent="0.25">
      <c r="A44" s="43" t="s">
        <v>45</v>
      </c>
      <c r="O44" s="43" t="s">
        <v>45</v>
      </c>
    </row>
    <row r="46" spans="1:26" ht="12.75" customHeight="1" x14ac:dyDescent="0.25">
      <c r="O46" s="126" t="s">
        <v>149</v>
      </c>
      <c r="P46" s="126"/>
      <c r="Q46" s="126"/>
      <c r="R46" s="126"/>
      <c r="S46" s="126"/>
      <c r="T46" s="126"/>
      <c r="U46" s="126"/>
      <c r="V46" s="126"/>
      <c r="W46" s="126"/>
      <c r="X46" s="126"/>
      <c r="Y46" s="126"/>
      <c r="Z46" s="126"/>
    </row>
    <row r="47" spans="1:26" ht="12.75" customHeight="1" x14ac:dyDescent="0.25"/>
    <row r="48" spans="1:26" ht="12.75" customHeight="1" x14ac:dyDescent="0.25"/>
    <row r="49" spans="1:15" ht="12.75" customHeight="1" x14ac:dyDescent="0.25"/>
    <row r="50" spans="1:15" ht="12.75" customHeight="1" x14ac:dyDescent="0.25">
      <c r="A50" s="9"/>
      <c r="O50" s="9"/>
    </row>
    <row r="51" spans="1:15" ht="12.75" customHeight="1" x14ac:dyDescent="0.25">
      <c r="A51" s="48"/>
    </row>
    <row r="52" spans="1:15" ht="12.75" customHeight="1" x14ac:dyDescent="0.25">
      <c r="A52" s="48"/>
    </row>
    <row r="53" spans="1:15" ht="12.75" customHeight="1" x14ac:dyDescent="0.25">
      <c r="A53" s="48"/>
    </row>
    <row r="54" spans="1:15" ht="12.75" customHeight="1" x14ac:dyDescent="0.25">
      <c r="A54" s="48"/>
    </row>
    <row r="55" spans="1:15" ht="12.75" customHeight="1" x14ac:dyDescent="0.25">
      <c r="A55" s="48"/>
    </row>
    <row r="56" spans="1:15" ht="12.75" customHeight="1" x14ac:dyDescent="0.25">
      <c r="A56" s="48"/>
    </row>
    <row r="57" spans="1:15" ht="12.75" customHeight="1" x14ac:dyDescent="0.25">
      <c r="A57" s="48"/>
    </row>
    <row r="58" spans="1:15" ht="12.75" customHeight="1" x14ac:dyDescent="0.25">
      <c r="A58" s="48"/>
    </row>
    <row r="59" spans="1:15" ht="12.75" customHeight="1" x14ac:dyDescent="0.25">
      <c r="A59" s="48"/>
    </row>
    <row r="60" spans="1:15" ht="12.75" customHeight="1" x14ac:dyDescent="0.25">
      <c r="A60" s="48"/>
    </row>
    <row r="61" spans="1:15" ht="12.75" customHeight="1" x14ac:dyDescent="0.25">
      <c r="A61" s="48"/>
    </row>
    <row r="62" spans="1:15" ht="12.75" customHeight="1" x14ac:dyDescent="0.25">
      <c r="A62" s="48"/>
    </row>
    <row r="63" spans="1:15" ht="12.75" customHeight="1" x14ac:dyDescent="0.25">
      <c r="A63" s="48"/>
    </row>
    <row r="64" spans="1:15" ht="12.75" customHeight="1" x14ac:dyDescent="0.25">
      <c r="A64" s="48"/>
    </row>
    <row r="65" spans="1:1" ht="12.75" customHeight="1" x14ac:dyDescent="0.25">
      <c r="A65" s="48"/>
    </row>
    <row r="66" spans="1:1" ht="12.75" customHeight="1" x14ac:dyDescent="0.25">
      <c r="A66" s="9"/>
    </row>
    <row r="67" spans="1:1" ht="12.75" customHeight="1" x14ac:dyDescent="0.25">
      <c r="A67" s="9"/>
    </row>
    <row r="68" spans="1:1" ht="12.75" customHeight="1" x14ac:dyDescent="0.25">
      <c r="A68" s="9"/>
    </row>
    <row r="69" spans="1:1" ht="12.75" customHeight="1" x14ac:dyDescent="0.25">
      <c r="A69" s="9"/>
    </row>
    <row r="70" spans="1:1" ht="12.75" customHeight="1" x14ac:dyDescent="0.25">
      <c r="A70" s="9"/>
    </row>
    <row r="71" spans="1:1" ht="12.75" customHeight="1" x14ac:dyDescent="0.25">
      <c r="A71" s="9"/>
    </row>
    <row r="72" spans="1:1" ht="12.75" customHeight="1" x14ac:dyDescent="0.25">
      <c r="A72" s="9"/>
    </row>
    <row r="73" spans="1:1" ht="12.75" customHeight="1" x14ac:dyDescent="0.25">
      <c r="A73" s="9"/>
    </row>
    <row r="74" spans="1:1" ht="12.75" customHeight="1" x14ac:dyDescent="0.25"/>
    <row r="75" spans="1:1" ht="12.75" customHeight="1" x14ac:dyDescent="0.25"/>
  </sheetData>
  <mergeCells count="1">
    <mergeCell ref="O46:Z46"/>
  </mergeCells>
  <hyperlinks>
    <hyperlink ref="A2" r:id="rId1"/>
    <hyperlink ref="A42" r:id="rId2"/>
    <hyperlink ref="O2" r:id="rId3"/>
    <hyperlink ref="O42" r:id="rId4" display="Notes &amp; definition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100"/>
  <sheetViews>
    <sheetView topLeftCell="A59" workbookViewId="0">
      <selection activeCell="A79" sqref="A79"/>
    </sheetView>
  </sheetViews>
  <sheetFormatPr defaultRowHeight="15" x14ac:dyDescent="0.25"/>
  <cols>
    <col min="1" max="1" width="41.42578125" style="6" customWidth="1"/>
    <col min="2" max="3" width="8.85546875" style="6" customWidth="1"/>
    <col min="4" max="4" width="1.42578125" style="6" customWidth="1"/>
    <col min="5" max="6" width="8.85546875" style="6" customWidth="1"/>
    <col min="7" max="7" width="1.42578125" style="6" customWidth="1"/>
    <col min="8" max="9" width="8.85546875" style="6" customWidth="1"/>
    <col min="10" max="10" width="1.42578125" style="6" customWidth="1"/>
    <col min="11" max="12" width="8.85546875" style="6" customWidth="1"/>
    <col min="13" max="13" width="1.42578125" style="6" customWidth="1"/>
    <col min="14" max="15" width="8.85546875" style="6" customWidth="1"/>
    <col min="16" max="18" width="9.140625" style="6"/>
    <col min="19" max="19" width="42.7109375" style="6" customWidth="1"/>
    <col min="20" max="21" width="8.7109375" style="6" customWidth="1"/>
    <col min="22" max="22" width="1.7109375" style="6" customWidth="1"/>
    <col min="23" max="24" width="8.7109375" style="6" customWidth="1"/>
    <col min="25" max="25" width="1.7109375" style="6" customWidth="1"/>
    <col min="26" max="27" width="8.7109375" style="6" customWidth="1"/>
    <col min="28" max="28" width="1.7109375" style="6" customWidth="1"/>
    <col min="29" max="30" width="8.7109375" style="6" customWidth="1"/>
    <col min="31" max="31" width="1.7109375" style="6" customWidth="1"/>
    <col min="32" max="33" width="8.7109375" style="6" customWidth="1"/>
    <col min="34" max="256" width="9.140625" style="6"/>
    <col min="257" max="257" width="41.42578125" style="6" customWidth="1"/>
    <col min="258" max="259" width="8.85546875" style="6" customWidth="1"/>
    <col min="260" max="260" width="1.42578125" style="6" customWidth="1"/>
    <col min="261" max="262" width="8.85546875" style="6" customWidth="1"/>
    <col min="263" max="263" width="1.42578125" style="6" customWidth="1"/>
    <col min="264" max="265" width="8.85546875" style="6" customWidth="1"/>
    <col min="266" max="266" width="1.42578125" style="6" customWidth="1"/>
    <col min="267" max="268" width="8.85546875" style="6" customWidth="1"/>
    <col min="269" max="269" width="1.42578125" style="6" customWidth="1"/>
    <col min="270" max="271" width="8.85546875" style="6" customWidth="1"/>
    <col min="272" max="512" width="9.140625" style="6"/>
    <col min="513" max="513" width="41.42578125" style="6" customWidth="1"/>
    <col min="514" max="515" width="8.85546875" style="6" customWidth="1"/>
    <col min="516" max="516" width="1.42578125" style="6" customWidth="1"/>
    <col min="517" max="518" width="8.85546875" style="6" customWidth="1"/>
    <col min="519" max="519" width="1.42578125" style="6" customWidth="1"/>
    <col min="520" max="521" width="8.85546875" style="6" customWidth="1"/>
    <col min="522" max="522" width="1.42578125" style="6" customWidth="1"/>
    <col min="523" max="524" width="8.85546875" style="6" customWidth="1"/>
    <col min="525" max="525" width="1.42578125" style="6" customWidth="1"/>
    <col min="526" max="527" width="8.85546875" style="6" customWidth="1"/>
    <col min="528" max="768" width="9.140625" style="6"/>
    <col min="769" max="769" width="41.42578125" style="6" customWidth="1"/>
    <col min="770" max="771" width="8.85546875" style="6" customWidth="1"/>
    <col min="772" max="772" width="1.42578125" style="6" customWidth="1"/>
    <col min="773" max="774" width="8.85546875" style="6" customWidth="1"/>
    <col min="775" max="775" width="1.42578125" style="6" customWidth="1"/>
    <col min="776" max="777" width="8.85546875" style="6" customWidth="1"/>
    <col min="778" max="778" width="1.42578125" style="6" customWidth="1"/>
    <col min="779" max="780" width="8.85546875" style="6" customWidth="1"/>
    <col min="781" max="781" width="1.42578125" style="6" customWidth="1"/>
    <col min="782" max="783" width="8.85546875" style="6" customWidth="1"/>
    <col min="784" max="1024" width="9.140625" style="6"/>
    <col min="1025" max="1025" width="41.42578125" style="6" customWidth="1"/>
    <col min="1026" max="1027" width="8.85546875" style="6" customWidth="1"/>
    <col min="1028" max="1028" width="1.42578125" style="6" customWidth="1"/>
    <col min="1029" max="1030" width="8.85546875" style="6" customWidth="1"/>
    <col min="1031" max="1031" width="1.42578125" style="6" customWidth="1"/>
    <col min="1032" max="1033" width="8.85546875" style="6" customWidth="1"/>
    <col min="1034" max="1034" width="1.42578125" style="6" customWidth="1"/>
    <col min="1035" max="1036" width="8.85546875" style="6" customWidth="1"/>
    <col min="1037" max="1037" width="1.42578125" style="6" customWidth="1"/>
    <col min="1038" max="1039" width="8.85546875" style="6" customWidth="1"/>
    <col min="1040" max="1280" width="9.140625" style="6"/>
    <col min="1281" max="1281" width="41.42578125" style="6" customWidth="1"/>
    <col min="1282" max="1283" width="8.85546875" style="6" customWidth="1"/>
    <col min="1284" max="1284" width="1.42578125" style="6" customWidth="1"/>
    <col min="1285" max="1286" width="8.85546875" style="6" customWidth="1"/>
    <col min="1287" max="1287" width="1.42578125" style="6" customWidth="1"/>
    <col min="1288" max="1289" width="8.85546875" style="6" customWidth="1"/>
    <col min="1290" max="1290" width="1.42578125" style="6" customWidth="1"/>
    <col min="1291" max="1292" width="8.85546875" style="6" customWidth="1"/>
    <col min="1293" max="1293" width="1.42578125" style="6" customWidth="1"/>
    <col min="1294" max="1295" width="8.85546875" style="6" customWidth="1"/>
    <col min="1296" max="1536" width="9.140625" style="6"/>
    <col min="1537" max="1537" width="41.42578125" style="6" customWidth="1"/>
    <col min="1538" max="1539" width="8.85546875" style="6" customWidth="1"/>
    <col min="1540" max="1540" width="1.42578125" style="6" customWidth="1"/>
    <col min="1541" max="1542" width="8.85546875" style="6" customWidth="1"/>
    <col min="1543" max="1543" width="1.42578125" style="6" customWidth="1"/>
    <col min="1544" max="1545" width="8.85546875" style="6" customWidth="1"/>
    <col min="1546" max="1546" width="1.42578125" style="6" customWidth="1"/>
    <col min="1547" max="1548" width="8.85546875" style="6" customWidth="1"/>
    <col min="1549" max="1549" width="1.42578125" style="6" customWidth="1"/>
    <col min="1550" max="1551" width="8.85546875" style="6" customWidth="1"/>
    <col min="1552" max="1792" width="9.140625" style="6"/>
    <col min="1793" max="1793" width="41.42578125" style="6" customWidth="1"/>
    <col min="1794" max="1795" width="8.85546875" style="6" customWidth="1"/>
    <col min="1796" max="1796" width="1.42578125" style="6" customWidth="1"/>
    <col min="1797" max="1798" width="8.85546875" style="6" customWidth="1"/>
    <col min="1799" max="1799" width="1.42578125" style="6" customWidth="1"/>
    <col min="1800" max="1801" width="8.85546875" style="6" customWidth="1"/>
    <col min="1802" max="1802" width="1.42578125" style="6" customWidth="1"/>
    <col min="1803" max="1804" width="8.85546875" style="6" customWidth="1"/>
    <col min="1805" max="1805" width="1.42578125" style="6" customWidth="1"/>
    <col min="1806" max="1807" width="8.85546875" style="6" customWidth="1"/>
    <col min="1808" max="2048" width="9.140625" style="6"/>
    <col min="2049" max="2049" width="41.42578125" style="6" customWidth="1"/>
    <col min="2050" max="2051" width="8.85546875" style="6" customWidth="1"/>
    <col min="2052" max="2052" width="1.42578125" style="6" customWidth="1"/>
    <col min="2053" max="2054" width="8.85546875" style="6" customWidth="1"/>
    <col min="2055" max="2055" width="1.42578125" style="6" customWidth="1"/>
    <col min="2056" max="2057" width="8.85546875" style="6" customWidth="1"/>
    <col min="2058" max="2058" width="1.42578125" style="6" customWidth="1"/>
    <col min="2059" max="2060" width="8.85546875" style="6" customWidth="1"/>
    <col min="2061" max="2061" width="1.42578125" style="6" customWidth="1"/>
    <col min="2062" max="2063" width="8.85546875" style="6" customWidth="1"/>
    <col min="2064" max="2304" width="9.140625" style="6"/>
    <col min="2305" max="2305" width="41.42578125" style="6" customWidth="1"/>
    <col min="2306" max="2307" width="8.85546875" style="6" customWidth="1"/>
    <col min="2308" max="2308" width="1.42578125" style="6" customWidth="1"/>
    <col min="2309" max="2310" width="8.85546875" style="6" customWidth="1"/>
    <col min="2311" max="2311" width="1.42578125" style="6" customWidth="1"/>
    <col min="2312" max="2313" width="8.85546875" style="6" customWidth="1"/>
    <col min="2314" max="2314" width="1.42578125" style="6" customWidth="1"/>
    <col min="2315" max="2316" width="8.85546875" style="6" customWidth="1"/>
    <col min="2317" max="2317" width="1.42578125" style="6" customWidth="1"/>
    <col min="2318" max="2319" width="8.85546875" style="6" customWidth="1"/>
    <col min="2320" max="2560" width="9.140625" style="6"/>
    <col min="2561" max="2561" width="41.42578125" style="6" customWidth="1"/>
    <col min="2562" max="2563" width="8.85546875" style="6" customWidth="1"/>
    <col min="2564" max="2564" width="1.42578125" style="6" customWidth="1"/>
    <col min="2565" max="2566" width="8.85546875" style="6" customWidth="1"/>
    <col min="2567" max="2567" width="1.42578125" style="6" customWidth="1"/>
    <col min="2568" max="2569" width="8.85546875" style="6" customWidth="1"/>
    <col min="2570" max="2570" width="1.42578125" style="6" customWidth="1"/>
    <col min="2571" max="2572" width="8.85546875" style="6" customWidth="1"/>
    <col min="2573" max="2573" width="1.42578125" style="6" customWidth="1"/>
    <col min="2574" max="2575" width="8.85546875" style="6" customWidth="1"/>
    <col min="2576" max="2816" width="9.140625" style="6"/>
    <col min="2817" max="2817" width="41.42578125" style="6" customWidth="1"/>
    <col min="2818" max="2819" width="8.85546875" style="6" customWidth="1"/>
    <col min="2820" max="2820" width="1.42578125" style="6" customWidth="1"/>
    <col min="2821" max="2822" width="8.85546875" style="6" customWidth="1"/>
    <col min="2823" max="2823" width="1.42578125" style="6" customWidth="1"/>
    <col min="2824" max="2825" width="8.85546875" style="6" customWidth="1"/>
    <col min="2826" max="2826" width="1.42578125" style="6" customWidth="1"/>
    <col min="2827" max="2828" width="8.85546875" style="6" customWidth="1"/>
    <col min="2829" max="2829" width="1.42578125" style="6" customWidth="1"/>
    <col min="2830" max="2831" width="8.85546875" style="6" customWidth="1"/>
    <col min="2832" max="3072" width="9.140625" style="6"/>
    <col min="3073" max="3073" width="41.42578125" style="6" customWidth="1"/>
    <col min="3074" max="3075" width="8.85546875" style="6" customWidth="1"/>
    <col min="3076" max="3076" width="1.42578125" style="6" customWidth="1"/>
    <col min="3077" max="3078" width="8.85546875" style="6" customWidth="1"/>
    <col min="3079" max="3079" width="1.42578125" style="6" customWidth="1"/>
    <col min="3080" max="3081" width="8.85546875" style="6" customWidth="1"/>
    <col min="3082" max="3082" width="1.42578125" style="6" customWidth="1"/>
    <col min="3083" max="3084" width="8.85546875" style="6" customWidth="1"/>
    <col min="3085" max="3085" width="1.42578125" style="6" customWidth="1"/>
    <col min="3086" max="3087" width="8.85546875" style="6" customWidth="1"/>
    <col min="3088" max="3328" width="9.140625" style="6"/>
    <col min="3329" max="3329" width="41.42578125" style="6" customWidth="1"/>
    <col min="3330" max="3331" width="8.85546875" style="6" customWidth="1"/>
    <col min="3332" max="3332" width="1.42578125" style="6" customWidth="1"/>
    <col min="3333" max="3334" width="8.85546875" style="6" customWidth="1"/>
    <col min="3335" max="3335" width="1.42578125" style="6" customWidth="1"/>
    <col min="3336" max="3337" width="8.85546875" style="6" customWidth="1"/>
    <col min="3338" max="3338" width="1.42578125" style="6" customWidth="1"/>
    <col min="3339" max="3340" width="8.85546875" style="6" customWidth="1"/>
    <col min="3341" max="3341" width="1.42578125" style="6" customWidth="1"/>
    <col min="3342" max="3343" width="8.85546875" style="6" customWidth="1"/>
    <col min="3344" max="3584" width="9.140625" style="6"/>
    <col min="3585" max="3585" width="41.42578125" style="6" customWidth="1"/>
    <col min="3586" max="3587" width="8.85546875" style="6" customWidth="1"/>
    <col min="3588" max="3588" width="1.42578125" style="6" customWidth="1"/>
    <col min="3589" max="3590" width="8.85546875" style="6" customWidth="1"/>
    <col min="3591" max="3591" width="1.42578125" style="6" customWidth="1"/>
    <col min="3592" max="3593" width="8.85546875" style="6" customWidth="1"/>
    <col min="3594" max="3594" width="1.42578125" style="6" customWidth="1"/>
    <col min="3595" max="3596" width="8.85546875" style="6" customWidth="1"/>
    <col min="3597" max="3597" width="1.42578125" style="6" customWidth="1"/>
    <col min="3598" max="3599" width="8.85546875" style="6" customWidth="1"/>
    <col min="3600" max="3840" width="9.140625" style="6"/>
    <col min="3841" max="3841" width="41.42578125" style="6" customWidth="1"/>
    <col min="3842" max="3843" width="8.85546875" style="6" customWidth="1"/>
    <col min="3844" max="3844" width="1.42578125" style="6" customWidth="1"/>
    <col min="3845" max="3846" width="8.85546875" style="6" customWidth="1"/>
    <col min="3847" max="3847" width="1.42578125" style="6" customWidth="1"/>
    <col min="3848" max="3849" width="8.85546875" style="6" customWidth="1"/>
    <col min="3850" max="3850" width="1.42578125" style="6" customWidth="1"/>
    <col min="3851" max="3852" width="8.85546875" style="6" customWidth="1"/>
    <col min="3853" max="3853" width="1.42578125" style="6" customWidth="1"/>
    <col min="3854" max="3855" width="8.85546875" style="6" customWidth="1"/>
    <col min="3856" max="4096" width="9.140625" style="6"/>
    <col min="4097" max="4097" width="41.42578125" style="6" customWidth="1"/>
    <col min="4098" max="4099" width="8.85546875" style="6" customWidth="1"/>
    <col min="4100" max="4100" width="1.42578125" style="6" customWidth="1"/>
    <col min="4101" max="4102" width="8.85546875" style="6" customWidth="1"/>
    <col min="4103" max="4103" width="1.42578125" style="6" customWidth="1"/>
    <col min="4104" max="4105" width="8.85546875" style="6" customWidth="1"/>
    <col min="4106" max="4106" width="1.42578125" style="6" customWidth="1"/>
    <col min="4107" max="4108" width="8.85546875" style="6" customWidth="1"/>
    <col min="4109" max="4109" width="1.42578125" style="6" customWidth="1"/>
    <col min="4110" max="4111" width="8.85546875" style="6" customWidth="1"/>
    <col min="4112" max="4352" width="9.140625" style="6"/>
    <col min="4353" max="4353" width="41.42578125" style="6" customWidth="1"/>
    <col min="4354" max="4355" width="8.85546875" style="6" customWidth="1"/>
    <col min="4356" max="4356" width="1.42578125" style="6" customWidth="1"/>
    <col min="4357" max="4358" width="8.85546875" style="6" customWidth="1"/>
    <col min="4359" max="4359" width="1.42578125" style="6" customWidth="1"/>
    <col min="4360" max="4361" width="8.85546875" style="6" customWidth="1"/>
    <col min="4362" max="4362" width="1.42578125" style="6" customWidth="1"/>
    <col min="4363" max="4364" width="8.85546875" style="6" customWidth="1"/>
    <col min="4365" max="4365" width="1.42578125" style="6" customWidth="1"/>
    <col min="4366" max="4367" width="8.85546875" style="6" customWidth="1"/>
    <col min="4368" max="4608" width="9.140625" style="6"/>
    <col min="4609" max="4609" width="41.42578125" style="6" customWidth="1"/>
    <col min="4610" max="4611" width="8.85546875" style="6" customWidth="1"/>
    <col min="4612" max="4612" width="1.42578125" style="6" customWidth="1"/>
    <col min="4613" max="4614" width="8.85546875" style="6" customWidth="1"/>
    <col min="4615" max="4615" width="1.42578125" style="6" customWidth="1"/>
    <col min="4616" max="4617" width="8.85546875" style="6" customWidth="1"/>
    <col min="4618" max="4618" width="1.42578125" style="6" customWidth="1"/>
    <col min="4619" max="4620" width="8.85546875" style="6" customWidth="1"/>
    <col min="4621" max="4621" width="1.42578125" style="6" customWidth="1"/>
    <col min="4622" max="4623" width="8.85546875" style="6" customWidth="1"/>
    <col min="4624" max="4864" width="9.140625" style="6"/>
    <col min="4865" max="4865" width="41.42578125" style="6" customWidth="1"/>
    <col min="4866" max="4867" width="8.85546875" style="6" customWidth="1"/>
    <col min="4868" max="4868" width="1.42578125" style="6" customWidth="1"/>
    <col min="4869" max="4870" width="8.85546875" style="6" customWidth="1"/>
    <col min="4871" max="4871" width="1.42578125" style="6" customWidth="1"/>
    <col min="4872" max="4873" width="8.85546875" style="6" customWidth="1"/>
    <col min="4874" max="4874" width="1.42578125" style="6" customWidth="1"/>
    <col min="4875" max="4876" width="8.85546875" style="6" customWidth="1"/>
    <col min="4877" max="4877" width="1.42578125" style="6" customWidth="1"/>
    <col min="4878" max="4879" width="8.85546875" style="6" customWidth="1"/>
    <col min="4880" max="5120" width="9.140625" style="6"/>
    <col min="5121" max="5121" width="41.42578125" style="6" customWidth="1"/>
    <col min="5122" max="5123" width="8.85546875" style="6" customWidth="1"/>
    <col min="5124" max="5124" width="1.42578125" style="6" customWidth="1"/>
    <col min="5125" max="5126" width="8.85546875" style="6" customWidth="1"/>
    <col min="5127" max="5127" width="1.42578125" style="6" customWidth="1"/>
    <col min="5128" max="5129" width="8.85546875" style="6" customWidth="1"/>
    <col min="5130" max="5130" width="1.42578125" style="6" customWidth="1"/>
    <col min="5131" max="5132" width="8.85546875" style="6" customWidth="1"/>
    <col min="5133" max="5133" width="1.42578125" style="6" customWidth="1"/>
    <col min="5134" max="5135" width="8.85546875" style="6" customWidth="1"/>
    <col min="5136" max="5376" width="9.140625" style="6"/>
    <col min="5377" max="5377" width="41.42578125" style="6" customWidth="1"/>
    <col min="5378" max="5379" width="8.85546875" style="6" customWidth="1"/>
    <col min="5380" max="5380" width="1.42578125" style="6" customWidth="1"/>
    <col min="5381" max="5382" width="8.85546875" style="6" customWidth="1"/>
    <col min="5383" max="5383" width="1.42578125" style="6" customWidth="1"/>
    <col min="5384" max="5385" width="8.85546875" style="6" customWidth="1"/>
    <col min="5386" max="5386" width="1.42578125" style="6" customWidth="1"/>
    <col min="5387" max="5388" width="8.85546875" style="6" customWidth="1"/>
    <col min="5389" max="5389" width="1.42578125" style="6" customWidth="1"/>
    <col min="5390" max="5391" width="8.85546875" style="6" customWidth="1"/>
    <col min="5392" max="5632" width="9.140625" style="6"/>
    <col min="5633" max="5633" width="41.42578125" style="6" customWidth="1"/>
    <col min="5634" max="5635" width="8.85546875" style="6" customWidth="1"/>
    <col min="5636" max="5636" width="1.42578125" style="6" customWidth="1"/>
    <col min="5637" max="5638" width="8.85546875" style="6" customWidth="1"/>
    <col min="5639" max="5639" width="1.42578125" style="6" customWidth="1"/>
    <col min="5640" max="5641" width="8.85546875" style="6" customWidth="1"/>
    <col min="5642" max="5642" width="1.42578125" style="6" customWidth="1"/>
    <col min="5643" max="5644" width="8.85546875" style="6" customWidth="1"/>
    <col min="5645" max="5645" width="1.42578125" style="6" customWidth="1"/>
    <col min="5646" max="5647" width="8.85546875" style="6" customWidth="1"/>
    <col min="5648" max="5888" width="9.140625" style="6"/>
    <col min="5889" max="5889" width="41.42578125" style="6" customWidth="1"/>
    <col min="5890" max="5891" width="8.85546875" style="6" customWidth="1"/>
    <col min="5892" max="5892" width="1.42578125" style="6" customWidth="1"/>
    <col min="5893" max="5894" width="8.85546875" style="6" customWidth="1"/>
    <col min="5895" max="5895" width="1.42578125" style="6" customWidth="1"/>
    <col min="5896" max="5897" width="8.85546875" style="6" customWidth="1"/>
    <col min="5898" max="5898" width="1.42578125" style="6" customWidth="1"/>
    <col min="5899" max="5900" width="8.85546875" style="6" customWidth="1"/>
    <col min="5901" max="5901" width="1.42578125" style="6" customWidth="1"/>
    <col min="5902" max="5903" width="8.85546875" style="6" customWidth="1"/>
    <col min="5904" max="6144" width="9.140625" style="6"/>
    <col min="6145" max="6145" width="41.42578125" style="6" customWidth="1"/>
    <col min="6146" max="6147" width="8.85546875" style="6" customWidth="1"/>
    <col min="6148" max="6148" width="1.42578125" style="6" customWidth="1"/>
    <col min="6149" max="6150" width="8.85546875" style="6" customWidth="1"/>
    <col min="6151" max="6151" width="1.42578125" style="6" customWidth="1"/>
    <col min="6152" max="6153" width="8.85546875" style="6" customWidth="1"/>
    <col min="6154" max="6154" width="1.42578125" style="6" customWidth="1"/>
    <col min="6155" max="6156" width="8.85546875" style="6" customWidth="1"/>
    <col min="6157" max="6157" width="1.42578125" style="6" customWidth="1"/>
    <col min="6158" max="6159" width="8.85546875" style="6" customWidth="1"/>
    <col min="6160" max="6400" width="9.140625" style="6"/>
    <col min="6401" max="6401" width="41.42578125" style="6" customWidth="1"/>
    <col min="6402" max="6403" width="8.85546875" style="6" customWidth="1"/>
    <col min="6404" max="6404" width="1.42578125" style="6" customWidth="1"/>
    <col min="6405" max="6406" width="8.85546875" style="6" customWidth="1"/>
    <col min="6407" max="6407" width="1.42578125" style="6" customWidth="1"/>
    <col min="6408" max="6409" width="8.85546875" style="6" customWidth="1"/>
    <col min="6410" max="6410" width="1.42578125" style="6" customWidth="1"/>
    <col min="6411" max="6412" width="8.85546875" style="6" customWidth="1"/>
    <col min="6413" max="6413" width="1.42578125" style="6" customWidth="1"/>
    <col min="6414" max="6415" width="8.85546875" style="6" customWidth="1"/>
    <col min="6416" max="6656" width="9.140625" style="6"/>
    <col min="6657" max="6657" width="41.42578125" style="6" customWidth="1"/>
    <col min="6658" max="6659" width="8.85546875" style="6" customWidth="1"/>
    <col min="6660" max="6660" width="1.42578125" style="6" customWidth="1"/>
    <col min="6661" max="6662" width="8.85546875" style="6" customWidth="1"/>
    <col min="6663" max="6663" width="1.42578125" style="6" customWidth="1"/>
    <col min="6664" max="6665" width="8.85546875" style="6" customWidth="1"/>
    <col min="6666" max="6666" width="1.42578125" style="6" customWidth="1"/>
    <col min="6667" max="6668" width="8.85546875" style="6" customWidth="1"/>
    <col min="6669" max="6669" width="1.42578125" style="6" customWidth="1"/>
    <col min="6670" max="6671" width="8.85546875" style="6" customWidth="1"/>
    <col min="6672" max="6912" width="9.140625" style="6"/>
    <col min="6913" max="6913" width="41.42578125" style="6" customWidth="1"/>
    <col min="6914" max="6915" width="8.85546875" style="6" customWidth="1"/>
    <col min="6916" max="6916" width="1.42578125" style="6" customWidth="1"/>
    <col min="6917" max="6918" width="8.85546875" style="6" customWidth="1"/>
    <col min="6919" max="6919" width="1.42578125" style="6" customWidth="1"/>
    <col min="6920" max="6921" width="8.85546875" style="6" customWidth="1"/>
    <col min="6922" max="6922" width="1.42578125" style="6" customWidth="1"/>
    <col min="6923" max="6924" width="8.85546875" style="6" customWidth="1"/>
    <col min="6925" max="6925" width="1.42578125" style="6" customWidth="1"/>
    <col min="6926" max="6927" width="8.85546875" style="6" customWidth="1"/>
    <col min="6928" max="7168" width="9.140625" style="6"/>
    <col min="7169" max="7169" width="41.42578125" style="6" customWidth="1"/>
    <col min="7170" max="7171" width="8.85546875" style="6" customWidth="1"/>
    <col min="7172" max="7172" width="1.42578125" style="6" customWidth="1"/>
    <col min="7173" max="7174" width="8.85546875" style="6" customWidth="1"/>
    <col min="7175" max="7175" width="1.42578125" style="6" customWidth="1"/>
    <col min="7176" max="7177" width="8.85546875" style="6" customWidth="1"/>
    <col min="7178" max="7178" width="1.42578125" style="6" customWidth="1"/>
    <col min="7179" max="7180" width="8.85546875" style="6" customWidth="1"/>
    <col min="7181" max="7181" width="1.42578125" style="6" customWidth="1"/>
    <col min="7182" max="7183" width="8.85546875" style="6" customWidth="1"/>
    <col min="7184" max="7424" width="9.140625" style="6"/>
    <col min="7425" max="7425" width="41.42578125" style="6" customWidth="1"/>
    <col min="7426" max="7427" width="8.85546875" style="6" customWidth="1"/>
    <col min="7428" max="7428" width="1.42578125" style="6" customWidth="1"/>
    <col min="7429" max="7430" width="8.85546875" style="6" customWidth="1"/>
    <col min="7431" max="7431" width="1.42578125" style="6" customWidth="1"/>
    <col min="7432" max="7433" width="8.85546875" style="6" customWidth="1"/>
    <col min="7434" max="7434" width="1.42578125" style="6" customWidth="1"/>
    <col min="7435" max="7436" width="8.85546875" style="6" customWidth="1"/>
    <col min="7437" max="7437" width="1.42578125" style="6" customWidth="1"/>
    <col min="7438" max="7439" width="8.85546875" style="6" customWidth="1"/>
    <col min="7440" max="7680" width="9.140625" style="6"/>
    <col min="7681" max="7681" width="41.42578125" style="6" customWidth="1"/>
    <col min="7682" max="7683" width="8.85546875" style="6" customWidth="1"/>
    <col min="7684" max="7684" width="1.42578125" style="6" customWidth="1"/>
    <col min="7685" max="7686" width="8.85546875" style="6" customWidth="1"/>
    <col min="7687" max="7687" width="1.42578125" style="6" customWidth="1"/>
    <col min="7688" max="7689" width="8.85546875" style="6" customWidth="1"/>
    <col min="7690" max="7690" width="1.42578125" style="6" customWidth="1"/>
    <col min="7691" max="7692" width="8.85546875" style="6" customWidth="1"/>
    <col min="7693" max="7693" width="1.42578125" style="6" customWidth="1"/>
    <col min="7694" max="7695" width="8.85546875" style="6" customWidth="1"/>
    <col min="7696" max="7936" width="9.140625" style="6"/>
    <col min="7937" max="7937" width="41.42578125" style="6" customWidth="1"/>
    <col min="7938" max="7939" width="8.85546875" style="6" customWidth="1"/>
    <col min="7940" max="7940" width="1.42578125" style="6" customWidth="1"/>
    <col min="7941" max="7942" width="8.85546875" style="6" customWidth="1"/>
    <col min="7943" max="7943" width="1.42578125" style="6" customWidth="1"/>
    <col min="7944" max="7945" width="8.85546875" style="6" customWidth="1"/>
    <col min="7946" max="7946" width="1.42578125" style="6" customWidth="1"/>
    <col min="7947" max="7948" width="8.85546875" style="6" customWidth="1"/>
    <col min="7949" max="7949" width="1.42578125" style="6" customWidth="1"/>
    <col min="7950" max="7951" width="8.85546875" style="6" customWidth="1"/>
    <col min="7952" max="8192" width="9.140625" style="6"/>
    <col min="8193" max="8193" width="41.42578125" style="6" customWidth="1"/>
    <col min="8194" max="8195" width="8.85546875" style="6" customWidth="1"/>
    <col min="8196" max="8196" width="1.42578125" style="6" customWidth="1"/>
    <col min="8197" max="8198" width="8.85546875" style="6" customWidth="1"/>
    <col min="8199" max="8199" width="1.42578125" style="6" customWidth="1"/>
    <col min="8200" max="8201" width="8.85546875" style="6" customWidth="1"/>
    <col min="8202" max="8202" width="1.42578125" style="6" customWidth="1"/>
    <col min="8203" max="8204" width="8.85546875" style="6" customWidth="1"/>
    <col min="8205" max="8205" width="1.42578125" style="6" customWidth="1"/>
    <col min="8206" max="8207" width="8.85546875" style="6" customWidth="1"/>
    <col min="8208" max="8448" width="9.140625" style="6"/>
    <col min="8449" max="8449" width="41.42578125" style="6" customWidth="1"/>
    <col min="8450" max="8451" width="8.85546875" style="6" customWidth="1"/>
    <col min="8452" max="8452" width="1.42578125" style="6" customWidth="1"/>
    <col min="8453" max="8454" width="8.85546875" style="6" customWidth="1"/>
    <col min="8455" max="8455" width="1.42578125" style="6" customWidth="1"/>
    <col min="8456" max="8457" width="8.85546875" style="6" customWidth="1"/>
    <col min="8458" max="8458" width="1.42578125" style="6" customWidth="1"/>
    <col min="8459" max="8460" width="8.85546875" style="6" customWidth="1"/>
    <col min="8461" max="8461" width="1.42578125" style="6" customWidth="1"/>
    <col min="8462" max="8463" width="8.85546875" style="6" customWidth="1"/>
    <col min="8464" max="8704" width="9.140625" style="6"/>
    <col min="8705" max="8705" width="41.42578125" style="6" customWidth="1"/>
    <col min="8706" max="8707" width="8.85546875" style="6" customWidth="1"/>
    <col min="8708" max="8708" width="1.42578125" style="6" customWidth="1"/>
    <col min="8709" max="8710" width="8.85546875" style="6" customWidth="1"/>
    <col min="8711" max="8711" width="1.42578125" style="6" customWidth="1"/>
    <col min="8712" max="8713" width="8.85546875" style="6" customWidth="1"/>
    <col min="8714" max="8714" width="1.42578125" style="6" customWidth="1"/>
    <col min="8715" max="8716" width="8.85546875" style="6" customWidth="1"/>
    <col min="8717" max="8717" width="1.42578125" style="6" customWidth="1"/>
    <col min="8718" max="8719" width="8.85546875" style="6" customWidth="1"/>
    <col min="8720" max="8960" width="9.140625" style="6"/>
    <col min="8961" max="8961" width="41.42578125" style="6" customWidth="1"/>
    <col min="8962" max="8963" width="8.85546875" style="6" customWidth="1"/>
    <col min="8964" max="8964" width="1.42578125" style="6" customWidth="1"/>
    <col min="8965" max="8966" width="8.85546875" style="6" customWidth="1"/>
    <col min="8967" max="8967" width="1.42578125" style="6" customWidth="1"/>
    <col min="8968" max="8969" width="8.85546875" style="6" customWidth="1"/>
    <col min="8970" max="8970" width="1.42578125" style="6" customWidth="1"/>
    <col min="8971" max="8972" width="8.85546875" style="6" customWidth="1"/>
    <col min="8973" max="8973" width="1.42578125" style="6" customWidth="1"/>
    <col min="8974" max="8975" width="8.85546875" style="6" customWidth="1"/>
    <col min="8976" max="9216" width="9.140625" style="6"/>
    <col min="9217" max="9217" width="41.42578125" style="6" customWidth="1"/>
    <col min="9218" max="9219" width="8.85546875" style="6" customWidth="1"/>
    <col min="9220" max="9220" width="1.42578125" style="6" customWidth="1"/>
    <col min="9221" max="9222" width="8.85546875" style="6" customWidth="1"/>
    <col min="9223" max="9223" width="1.42578125" style="6" customWidth="1"/>
    <col min="9224" max="9225" width="8.85546875" style="6" customWidth="1"/>
    <col min="9226" max="9226" width="1.42578125" style="6" customWidth="1"/>
    <col min="9227" max="9228" width="8.85546875" style="6" customWidth="1"/>
    <col min="9229" max="9229" width="1.42578125" style="6" customWidth="1"/>
    <col min="9230" max="9231" width="8.85546875" style="6" customWidth="1"/>
    <col min="9232" max="9472" width="9.140625" style="6"/>
    <col min="9473" max="9473" width="41.42578125" style="6" customWidth="1"/>
    <col min="9474" max="9475" width="8.85546875" style="6" customWidth="1"/>
    <col min="9476" max="9476" width="1.42578125" style="6" customWidth="1"/>
    <col min="9477" max="9478" width="8.85546875" style="6" customWidth="1"/>
    <col min="9479" max="9479" width="1.42578125" style="6" customWidth="1"/>
    <col min="9480" max="9481" width="8.85546875" style="6" customWidth="1"/>
    <col min="9482" max="9482" width="1.42578125" style="6" customWidth="1"/>
    <col min="9483" max="9484" width="8.85546875" style="6" customWidth="1"/>
    <col min="9485" max="9485" width="1.42578125" style="6" customWidth="1"/>
    <col min="9486" max="9487" width="8.85546875" style="6" customWidth="1"/>
    <col min="9488" max="9728" width="9.140625" style="6"/>
    <col min="9729" max="9729" width="41.42578125" style="6" customWidth="1"/>
    <col min="9730" max="9731" width="8.85546875" style="6" customWidth="1"/>
    <col min="9732" max="9732" width="1.42578125" style="6" customWidth="1"/>
    <col min="9733" max="9734" width="8.85546875" style="6" customWidth="1"/>
    <col min="9735" max="9735" width="1.42578125" style="6" customWidth="1"/>
    <col min="9736" max="9737" width="8.85546875" style="6" customWidth="1"/>
    <col min="9738" max="9738" width="1.42578125" style="6" customWidth="1"/>
    <col min="9739" max="9740" width="8.85546875" style="6" customWidth="1"/>
    <col min="9741" max="9741" width="1.42578125" style="6" customWidth="1"/>
    <col min="9742" max="9743" width="8.85546875" style="6" customWidth="1"/>
    <col min="9744" max="9984" width="9.140625" style="6"/>
    <col min="9985" max="9985" width="41.42578125" style="6" customWidth="1"/>
    <col min="9986" max="9987" width="8.85546875" style="6" customWidth="1"/>
    <col min="9988" max="9988" width="1.42578125" style="6" customWidth="1"/>
    <col min="9989" max="9990" width="8.85546875" style="6" customWidth="1"/>
    <col min="9991" max="9991" width="1.42578125" style="6" customWidth="1"/>
    <col min="9992" max="9993" width="8.85546875" style="6" customWidth="1"/>
    <col min="9994" max="9994" width="1.42578125" style="6" customWidth="1"/>
    <col min="9995" max="9996" width="8.85546875" style="6" customWidth="1"/>
    <col min="9997" max="9997" width="1.42578125" style="6" customWidth="1"/>
    <col min="9998" max="9999" width="8.85546875" style="6" customWidth="1"/>
    <col min="10000" max="10240" width="9.140625" style="6"/>
    <col min="10241" max="10241" width="41.42578125" style="6" customWidth="1"/>
    <col min="10242" max="10243" width="8.85546875" style="6" customWidth="1"/>
    <col min="10244" max="10244" width="1.42578125" style="6" customWidth="1"/>
    <col min="10245" max="10246" width="8.85546875" style="6" customWidth="1"/>
    <col min="10247" max="10247" width="1.42578125" style="6" customWidth="1"/>
    <col min="10248" max="10249" width="8.85546875" style="6" customWidth="1"/>
    <col min="10250" max="10250" width="1.42578125" style="6" customWidth="1"/>
    <col min="10251" max="10252" width="8.85546875" style="6" customWidth="1"/>
    <col min="10253" max="10253" width="1.42578125" style="6" customWidth="1"/>
    <col min="10254" max="10255" width="8.85546875" style="6" customWidth="1"/>
    <col min="10256" max="10496" width="9.140625" style="6"/>
    <col min="10497" max="10497" width="41.42578125" style="6" customWidth="1"/>
    <col min="10498" max="10499" width="8.85546875" style="6" customWidth="1"/>
    <col min="10500" max="10500" width="1.42578125" style="6" customWidth="1"/>
    <col min="10501" max="10502" width="8.85546875" style="6" customWidth="1"/>
    <col min="10503" max="10503" width="1.42578125" style="6" customWidth="1"/>
    <col min="10504" max="10505" width="8.85546875" style="6" customWidth="1"/>
    <col min="10506" max="10506" width="1.42578125" style="6" customWidth="1"/>
    <col min="10507" max="10508" width="8.85546875" style="6" customWidth="1"/>
    <col min="10509" max="10509" width="1.42578125" style="6" customWidth="1"/>
    <col min="10510" max="10511" width="8.85546875" style="6" customWidth="1"/>
    <col min="10512" max="10752" width="9.140625" style="6"/>
    <col min="10753" max="10753" width="41.42578125" style="6" customWidth="1"/>
    <col min="10754" max="10755" width="8.85546875" style="6" customWidth="1"/>
    <col min="10756" max="10756" width="1.42578125" style="6" customWidth="1"/>
    <col min="10757" max="10758" width="8.85546875" style="6" customWidth="1"/>
    <col min="10759" max="10759" width="1.42578125" style="6" customWidth="1"/>
    <col min="10760" max="10761" width="8.85546875" style="6" customWidth="1"/>
    <col min="10762" max="10762" width="1.42578125" style="6" customWidth="1"/>
    <col min="10763" max="10764" width="8.85546875" style="6" customWidth="1"/>
    <col min="10765" max="10765" width="1.42578125" style="6" customWidth="1"/>
    <col min="10766" max="10767" width="8.85546875" style="6" customWidth="1"/>
    <col min="10768" max="11008" width="9.140625" style="6"/>
    <col min="11009" max="11009" width="41.42578125" style="6" customWidth="1"/>
    <col min="11010" max="11011" width="8.85546875" style="6" customWidth="1"/>
    <col min="11012" max="11012" width="1.42578125" style="6" customWidth="1"/>
    <col min="11013" max="11014" width="8.85546875" style="6" customWidth="1"/>
    <col min="11015" max="11015" width="1.42578125" style="6" customWidth="1"/>
    <col min="11016" max="11017" width="8.85546875" style="6" customWidth="1"/>
    <col min="11018" max="11018" width="1.42578125" style="6" customWidth="1"/>
    <col min="11019" max="11020" width="8.85546875" style="6" customWidth="1"/>
    <col min="11021" max="11021" width="1.42578125" style="6" customWidth="1"/>
    <col min="11022" max="11023" width="8.85546875" style="6" customWidth="1"/>
    <col min="11024" max="11264" width="9.140625" style="6"/>
    <col min="11265" max="11265" width="41.42578125" style="6" customWidth="1"/>
    <col min="11266" max="11267" width="8.85546875" style="6" customWidth="1"/>
    <col min="11268" max="11268" width="1.42578125" style="6" customWidth="1"/>
    <col min="11269" max="11270" width="8.85546875" style="6" customWidth="1"/>
    <col min="11271" max="11271" width="1.42578125" style="6" customWidth="1"/>
    <col min="11272" max="11273" width="8.85546875" style="6" customWidth="1"/>
    <col min="11274" max="11274" width="1.42578125" style="6" customWidth="1"/>
    <col min="11275" max="11276" width="8.85546875" style="6" customWidth="1"/>
    <col min="11277" max="11277" width="1.42578125" style="6" customWidth="1"/>
    <col min="11278" max="11279" width="8.85546875" style="6" customWidth="1"/>
    <col min="11280" max="11520" width="9.140625" style="6"/>
    <col min="11521" max="11521" width="41.42578125" style="6" customWidth="1"/>
    <col min="11522" max="11523" width="8.85546875" style="6" customWidth="1"/>
    <col min="11524" max="11524" width="1.42578125" style="6" customWidth="1"/>
    <col min="11525" max="11526" width="8.85546875" style="6" customWidth="1"/>
    <col min="11527" max="11527" width="1.42578125" style="6" customWidth="1"/>
    <col min="11528" max="11529" width="8.85546875" style="6" customWidth="1"/>
    <col min="11530" max="11530" width="1.42578125" style="6" customWidth="1"/>
    <col min="11531" max="11532" width="8.85546875" style="6" customWidth="1"/>
    <col min="11533" max="11533" width="1.42578125" style="6" customWidth="1"/>
    <col min="11534" max="11535" width="8.85546875" style="6" customWidth="1"/>
    <col min="11536" max="11776" width="9.140625" style="6"/>
    <col min="11777" max="11777" width="41.42578125" style="6" customWidth="1"/>
    <col min="11778" max="11779" width="8.85546875" style="6" customWidth="1"/>
    <col min="11780" max="11780" width="1.42578125" style="6" customWidth="1"/>
    <col min="11781" max="11782" width="8.85546875" style="6" customWidth="1"/>
    <col min="11783" max="11783" width="1.42578125" style="6" customWidth="1"/>
    <col min="11784" max="11785" width="8.85546875" style="6" customWidth="1"/>
    <col min="11786" max="11786" width="1.42578125" style="6" customWidth="1"/>
    <col min="11787" max="11788" width="8.85546875" style="6" customWidth="1"/>
    <col min="11789" max="11789" width="1.42578125" style="6" customWidth="1"/>
    <col min="11790" max="11791" width="8.85546875" style="6" customWidth="1"/>
    <col min="11792" max="12032" width="9.140625" style="6"/>
    <col min="12033" max="12033" width="41.42578125" style="6" customWidth="1"/>
    <col min="12034" max="12035" width="8.85546875" style="6" customWidth="1"/>
    <col min="12036" max="12036" width="1.42578125" style="6" customWidth="1"/>
    <col min="12037" max="12038" width="8.85546875" style="6" customWidth="1"/>
    <col min="12039" max="12039" width="1.42578125" style="6" customWidth="1"/>
    <col min="12040" max="12041" width="8.85546875" style="6" customWidth="1"/>
    <col min="12042" max="12042" width="1.42578125" style="6" customWidth="1"/>
    <col min="12043" max="12044" width="8.85546875" style="6" customWidth="1"/>
    <col min="12045" max="12045" width="1.42578125" style="6" customWidth="1"/>
    <col min="12046" max="12047" width="8.85546875" style="6" customWidth="1"/>
    <col min="12048" max="12288" width="9.140625" style="6"/>
    <col min="12289" max="12289" width="41.42578125" style="6" customWidth="1"/>
    <col min="12290" max="12291" width="8.85546875" style="6" customWidth="1"/>
    <col min="12292" max="12292" width="1.42578125" style="6" customWidth="1"/>
    <col min="12293" max="12294" width="8.85546875" style="6" customWidth="1"/>
    <col min="12295" max="12295" width="1.42578125" style="6" customWidth="1"/>
    <col min="12296" max="12297" width="8.85546875" style="6" customWidth="1"/>
    <col min="12298" max="12298" width="1.42578125" style="6" customWidth="1"/>
    <col min="12299" max="12300" width="8.85546875" style="6" customWidth="1"/>
    <col min="12301" max="12301" width="1.42578125" style="6" customWidth="1"/>
    <col min="12302" max="12303" width="8.85546875" style="6" customWidth="1"/>
    <col min="12304" max="12544" width="9.140625" style="6"/>
    <col min="12545" max="12545" width="41.42578125" style="6" customWidth="1"/>
    <col min="12546" max="12547" width="8.85546875" style="6" customWidth="1"/>
    <col min="12548" max="12548" width="1.42578125" style="6" customWidth="1"/>
    <col min="12549" max="12550" width="8.85546875" style="6" customWidth="1"/>
    <col min="12551" max="12551" width="1.42578125" style="6" customWidth="1"/>
    <col min="12552" max="12553" width="8.85546875" style="6" customWidth="1"/>
    <col min="12554" max="12554" width="1.42578125" style="6" customWidth="1"/>
    <col min="12555" max="12556" width="8.85546875" style="6" customWidth="1"/>
    <col min="12557" max="12557" width="1.42578125" style="6" customWidth="1"/>
    <col min="12558" max="12559" width="8.85546875" style="6" customWidth="1"/>
    <col min="12560" max="12800" width="9.140625" style="6"/>
    <col min="12801" max="12801" width="41.42578125" style="6" customWidth="1"/>
    <col min="12802" max="12803" width="8.85546875" style="6" customWidth="1"/>
    <col min="12804" max="12804" width="1.42578125" style="6" customWidth="1"/>
    <col min="12805" max="12806" width="8.85546875" style="6" customWidth="1"/>
    <col min="12807" max="12807" width="1.42578125" style="6" customWidth="1"/>
    <col min="12808" max="12809" width="8.85546875" style="6" customWidth="1"/>
    <col min="12810" max="12810" width="1.42578125" style="6" customWidth="1"/>
    <col min="12811" max="12812" width="8.85546875" style="6" customWidth="1"/>
    <col min="12813" max="12813" width="1.42578125" style="6" customWidth="1"/>
    <col min="12814" max="12815" width="8.85546875" style="6" customWidth="1"/>
    <col min="12816" max="13056" width="9.140625" style="6"/>
    <col min="13057" max="13057" width="41.42578125" style="6" customWidth="1"/>
    <col min="13058" max="13059" width="8.85546875" style="6" customWidth="1"/>
    <col min="13060" max="13060" width="1.42578125" style="6" customWidth="1"/>
    <col min="13061" max="13062" width="8.85546875" style="6" customWidth="1"/>
    <col min="13063" max="13063" width="1.42578125" style="6" customWidth="1"/>
    <col min="13064" max="13065" width="8.85546875" style="6" customWidth="1"/>
    <col min="13066" max="13066" width="1.42578125" style="6" customWidth="1"/>
    <col min="13067" max="13068" width="8.85546875" style="6" customWidth="1"/>
    <col min="13069" max="13069" width="1.42578125" style="6" customWidth="1"/>
    <col min="13070" max="13071" width="8.85546875" style="6" customWidth="1"/>
    <col min="13072" max="13312" width="9.140625" style="6"/>
    <col min="13313" max="13313" width="41.42578125" style="6" customWidth="1"/>
    <col min="13314" max="13315" width="8.85546875" style="6" customWidth="1"/>
    <col min="13316" max="13316" width="1.42578125" style="6" customWidth="1"/>
    <col min="13317" max="13318" width="8.85546875" style="6" customWidth="1"/>
    <col min="13319" max="13319" width="1.42578125" style="6" customWidth="1"/>
    <col min="13320" max="13321" width="8.85546875" style="6" customWidth="1"/>
    <col min="13322" max="13322" width="1.42578125" style="6" customWidth="1"/>
    <col min="13323" max="13324" width="8.85546875" style="6" customWidth="1"/>
    <col min="13325" max="13325" width="1.42578125" style="6" customWidth="1"/>
    <col min="13326" max="13327" width="8.85546875" style="6" customWidth="1"/>
    <col min="13328" max="13568" width="9.140625" style="6"/>
    <col min="13569" max="13569" width="41.42578125" style="6" customWidth="1"/>
    <col min="13570" max="13571" width="8.85546875" style="6" customWidth="1"/>
    <col min="13572" max="13572" width="1.42578125" style="6" customWidth="1"/>
    <col min="13573" max="13574" width="8.85546875" style="6" customWidth="1"/>
    <col min="13575" max="13575" width="1.42578125" style="6" customWidth="1"/>
    <col min="13576" max="13577" width="8.85546875" style="6" customWidth="1"/>
    <col min="13578" max="13578" width="1.42578125" style="6" customWidth="1"/>
    <col min="13579" max="13580" width="8.85546875" style="6" customWidth="1"/>
    <col min="13581" max="13581" width="1.42578125" style="6" customWidth="1"/>
    <col min="13582" max="13583" width="8.85546875" style="6" customWidth="1"/>
    <col min="13584" max="13824" width="9.140625" style="6"/>
    <col min="13825" max="13825" width="41.42578125" style="6" customWidth="1"/>
    <col min="13826" max="13827" width="8.85546875" style="6" customWidth="1"/>
    <col min="13828" max="13828" width="1.42578125" style="6" customWidth="1"/>
    <col min="13829" max="13830" width="8.85546875" style="6" customWidth="1"/>
    <col min="13831" max="13831" width="1.42578125" style="6" customWidth="1"/>
    <col min="13832" max="13833" width="8.85546875" style="6" customWidth="1"/>
    <col min="13834" max="13834" width="1.42578125" style="6" customWidth="1"/>
    <col min="13835" max="13836" width="8.85546875" style="6" customWidth="1"/>
    <col min="13837" max="13837" width="1.42578125" style="6" customWidth="1"/>
    <col min="13838" max="13839" width="8.85546875" style="6" customWidth="1"/>
    <col min="13840" max="14080" width="9.140625" style="6"/>
    <col min="14081" max="14081" width="41.42578125" style="6" customWidth="1"/>
    <col min="14082" max="14083" width="8.85546875" style="6" customWidth="1"/>
    <col min="14084" max="14084" width="1.42578125" style="6" customWidth="1"/>
    <col min="14085" max="14086" width="8.85546875" style="6" customWidth="1"/>
    <col min="14087" max="14087" width="1.42578125" style="6" customWidth="1"/>
    <col min="14088" max="14089" width="8.85546875" style="6" customWidth="1"/>
    <col min="14090" max="14090" width="1.42578125" style="6" customWidth="1"/>
    <col min="14091" max="14092" width="8.85546875" style="6" customWidth="1"/>
    <col min="14093" max="14093" width="1.42578125" style="6" customWidth="1"/>
    <col min="14094" max="14095" width="8.85546875" style="6" customWidth="1"/>
    <col min="14096" max="14336" width="9.140625" style="6"/>
    <col min="14337" max="14337" width="41.42578125" style="6" customWidth="1"/>
    <col min="14338" max="14339" width="8.85546875" style="6" customWidth="1"/>
    <col min="14340" max="14340" width="1.42578125" style="6" customWidth="1"/>
    <col min="14341" max="14342" width="8.85546875" style="6" customWidth="1"/>
    <col min="14343" max="14343" width="1.42578125" style="6" customWidth="1"/>
    <col min="14344" max="14345" width="8.85546875" style="6" customWidth="1"/>
    <col min="14346" max="14346" width="1.42578125" style="6" customWidth="1"/>
    <col min="14347" max="14348" width="8.85546875" style="6" customWidth="1"/>
    <col min="14349" max="14349" width="1.42578125" style="6" customWidth="1"/>
    <col min="14350" max="14351" width="8.85546875" style="6" customWidth="1"/>
    <col min="14352" max="14592" width="9.140625" style="6"/>
    <col min="14593" max="14593" width="41.42578125" style="6" customWidth="1"/>
    <col min="14594" max="14595" width="8.85546875" style="6" customWidth="1"/>
    <col min="14596" max="14596" width="1.42578125" style="6" customWidth="1"/>
    <col min="14597" max="14598" width="8.85546875" style="6" customWidth="1"/>
    <col min="14599" max="14599" width="1.42578125" style="6" customWidth="1"/>
    <col min="14600" max="14601" width="8.85546875" style="6" customWidth="1"/>
    <col min="14602" max="14602" width="1.42578125" style="6" customWidth="1"/>
    <col min="14603" max="14604" width="8.85546875" style="6" customWidth="1"/>
    <col min="14605" max="14605" width="1.42578125" style="6" customWidth="1"/>
    <col min="14606" max="14607" width="8.85546875" style="6" customWidth="1"/>
    <col min="14608" max="14848" width="9.140625" style="6"/>
    <col min="14849" max="14849" width="41.42578125" style="6" customWidth="1"/>
    <col min="14850" max="14851" width="8.85546875" style="6" customWidth="1"/>
    <col min="14852" max="14852" width="1.42578125" style="6" customWidth="1"/>
    <col min="14853" max="14854" width="8.85546875" style="6" customWidth="1"/>
    <col min="14855" max="14855" width="1.42578125" style="6" customWidth="1"/>
    <col min="14856" max="14857" width="8.85546875" style="6" customWidth="1"/>
    <col min="14858" max="14858" width="1.42578125" style="6" customWidth="1"/>
    <col min="14859" max="14860" width="8.85546875" style="6" customWidth="1"/>
    <col min="14861" max="14861" width="1.42578125" style="6" customWidth="1"/>
    <col min="14862" max="14863" width="8.85546875" style="6" customWidth="1"/>
    <col min="14864" max="15104" width="9.140625" style="6"/>
    <col min="15105" max="15105" width="41.42578125" style="6" customWidth="1"/>
    <col min="15106" max="15107" width="8.85546875" style="6" customWidth="1"/>
    <col min="15108" max="15108" width="1.42578125" style="6" customWidth="1"/>
    <col min="15109" max="15110" width="8.85546875" style="6" customWidth="1"/>
    <col min="15111" max="15111" width="1.42578125" style="6" customWidth="1"/>
    <col min="15112" max="15113" width="8.85546875" style="6" customWidth="1"/>
    <col min="15114" max="15114" width="1.42578125" style="6" customWidth="1"/>
    <col min="15115" max="15116" width="8.85546875" style="6" customWidth="1"/>
    <col min="15117" max="15117" width="1.42578125" style="6" customWidth="1"/>
    <col min="15118" max="15119" width="8.85546875" style="6" customWidth="1"/>
    <col min="15120" max="15360" width="9.140625" style="6"/>
    <col min="15361" max="15361" width="41.42578125" style="6" customWidth="1"/>
    <col min="15362" max="15363" width="8.85546875" style="6" customWidth="1"/>
    <col min="15364" max="15364" width="1.42578125" style="6" customWidth="1"/>
    <col min="15365" max="15366" width="8.85546875" style="6" customWidth="1"/>
    <col min="15367" max="15367" width="1.42578125" style="6" customWidth="1"/>
    <col min="15368" max="15369" width="8.85546875" style="6" customWidth="1"/>
    <col min="15370" max="15370" width="1.42578125" style="6" customWidth="1"/>
    <col min="15371" max="15372" width="8.85546875" style="6" customWidth="1"/>
    <col min="15373" max="15373" width="1.42578125" style="6" customWidth="1"/>
    <col min="15374" max="15375" width="8.85546875" style="6" customWidth="1"/>
    <col min="15376" max="15616" width="9.140625" style="6"/>
    <col min="15617" max="15617" width="41.42578125" style="6" customWidth="1"/>
    <col min="15618" max="15619" width="8.85546875" style="6" customWidth="1"/>
    <col min="15620" max="15620" width="1.42578125" style="6" customWidth="1"/>
    <col min="15621" max="15622" width="8.85546875" style="6" customWidth="1"/>
    <col min="15623" max="15623" width="1.42578125" style="6" customWidth="1"/>
    <col min="15624" max="15625" width="8.85546875" style="6" customWidth="1"/>
    <col min="15626" max="15626" width="1.42578125" style="6" customWidth="1"/>
    <col min="15627" max="15628" width="8.85546875" style="6" customWidth="1"/>
    <col min="15629" max="15629" width="1.42578125" style="6" customWidth="1"/>
    <col min="15630" max="15631" width="8.85546875" style="6" customWidth="1"/>
    <col min="15632" max="15872" width="9.140625" style="6"/>
    <col min="15873" max="15873" width="41.42578125" style="6" customWidth="1"/>
    <col min="15874" max="15875" width="8.85546875" style="6" customWidth="1"/>
    <col min="15876" max="15876" width="1.42578125" style="6" customWidth="1"/>
    <col min="15877" max="15878" width="8.85546875" style="6" customWidth="1"/>
    <col min="15879" max="15879" width="1.42578125" style="6" customWidth="1"/>
    <col min="15880" max="15881" width="8.85546875" style="6" customWidth="1"/>
    <col min="15882" max="15882" width="1.42578125" style="6" customWidth="1"/>
    <col min="15883" max="15884" width="8.85546875" style="6" customWidth="1"/>
    <col min="15885" max="15885" width="1.42578125" style="6" customWidth="1"/>
    <col min="15886" max="15887" width="8.85546875" style="6" customWidth="1"/>
    <col min="15888" max="16128" width="9.140625" style="6"/>
    <col min="16129" max="16129" width="41.42578125" style="6" customWidth="1"/>
    <col min="16130" max="16131" width="8.85546875" style="6" customWidth="1"/>
    <col min="16132" max="16132" width="1.42578125" style="6" customWidth="1"/>
    <col min="16133" max="16134" width="8.85546875" style="6" customWidth="1"/>
    <col min="16135" max="16135" width="1.42578125" style="6" customWidth="1"/>
    <col min="16136" max="16137" width="8.85546875" style="6" customWidth="1"/>
    <col min="16138" max="16138" width="1.42578125" style="6" customWidth="1"/>
    <col min="16139" max="16140" width="8.85546875" style="6" customWidth="1"/>
    <col min="16141" max="16141" width="1.42578125" style="6" customWidth="1"/>
    <col min="16142" max="16143" width="8.85546875" style="6" customWidth="1"/>
    <col min="16144" max="16384" width="9.140625" style="6"/>
  </cols>
  <sheetData>
    <row r="1" spans="1:34" s="2" customFormat="1" ht="15.75" x14ac:dyDescent="0.25">
      <c r="A1" s="1" t="s">
        <v>0</v>
      </c>
      <c r="S1" s="1" t="s">
        <v>0</v>
      </c>
    </row>
    <row r="2" spans="1:34" s="2" customFormat="1" x14ac:dyDescent="0.2">
      <c r="A2" s="3" t="s">
        <v>1</v>
      </c>
      <c r="S2" s="102" t="s">
        <v>1</v>
      </c>
      <c r="T2" s="25"/>
      <c r="U2" s="25"/>
      <c r="V2" s="25"/>
      <c r="W2" s="25"/>
      <c r="X2" s="25"/>
      <c r="Y2" s="25"/>
      <c r="Z2" s="25"/>
      <c r="AA2" s="25"/>
      <c r="AB2" s="25"/>
      <c r="AC2" s="25"/>
      <c r="AD2" s="25"/>
      <c r="AE2" s="25"/>
      <c r="AF2" s="25"/>
      <c r="AG2" s="25"/>
      <c r="AH2" s="25"/>
    </row>
    <row r="3" spans="1:34" s="2" customFormat="1" ht="15.75" x14ac:dyDescent="0.25">
      <c r="A3" s="1"/>
      <c r="S3" s="103"/>
      <c r="T3" s="25"/>
      <c r="U3" s="25"/>
      <c r="V3" s="25"/>
      <c r="W3" s="25"/>
      <c r="X3" s="25"/>
      <c r="Y3" s="25"/>
      <c r="Z3" s="25"/>
      <c r="AA3" s="25"/>
      <c r="AB3" s="25"/>
      <c r="AC3" s="25"/>
      <c r="AD3" s="25"/>
      <c r="AE3" s="25"/>
      <c r="AF3" s="25"/>
      <c r="AG3" s="25"/>
      <c r="AH3" s="25"/>
    </row>
    <row r="4" spans="1:34" s="2" customFormat="1" ht="15.75" x14ac:dyDescent="0.25">
      <c r="A4" s="4" t="s">
        <v>46</v>
      </c>
      <c r="S4" s="4" t="s">
        <v>46</v>
      </c>
    </row>
    <row r="5" spans="1:34" s="2" customFormat="1" ht="18.75" customHeight="1" x14ac:dyDescent="0.25">
      <c r="A5" s="4" t="s">
        <v>52</v>
      </c>
      <c r="S5" s="4" t="s">
        <v>150</v>
      </c>
    </row>
    <row r="6" spans="1:34" x14ac:dyDescent="0.25">
      <c r="A6" s="5"/>
      <c r="S6" s="5"/>
      <c r="T6" s="104"/>
      <c r="U6" s="104"/>
      <c r="V6" s="104"/>
      <c r="W6" s="104"/>
      <c r="X6" s="104"/>
      <c r="Y6" s="104"/>
      <c r="Z6" s="104"/>
      <c r="AA6" s="104"/>
      <c r="AB6" s="104"/>
      <c r="AC6" s="104"/>
      <c r="AD6" s="104"/>
      <c r="AE6" s="104"/>
      <c r="AF6" s="104"/>
      <c r="AG6" s="104"/>
      <c r="AH6" s="104"/>
    </row>
    <row r="7" spans="1:34" ht="15.75" thickBot="1" x14ac:dyDescent="0.3">
      <c r="A7" s="7"/>
      <c r="B7" s="7"/>
      <c r="C7" s="7"/>
      <c r="D7" s="7"/>
      <c r="E7" s="7"/>
      <c r="F7" s="7"/>
      <c r="G7" s="7"/>
      <c r="H7" s="7"/>
      <c r="I7" s="7"/>
      <c r="J7" s="7"/>
      <c r="K7" s="7"/>
      <c r="L7" s="7"/>
      <c r="M7" s="7"/>
      <c r="N7" s="7"/>
      <c r="O7" s="8" t="s">
        <v>4</v>
      </c>
      <c r="S7" s="105"/>
      <c r="T7" s="105"/>
      <c r="U7" s="105"/>
      <c r="V7" s="105"/>
      <c r="W7" s="105"/>
      <c r="X7" s="105"/>
      <c r="Y7" s="105"/>
      <c r="Z7" s="105"/>
      <c r="AA7" s="106"/>
      <c r="AB7" s="105"/>
      <c r="AC7" s="105"/>
      <c r="AD7" s="105"/>
      <c r="AE7" s="105"/>
      <c r="AF7" s="105"/>
      <c r="AG7" s="8" t="s">
        <v>141</v>
      </c>
      <c r="AH7" s="104"/>
    </row>
    <row r="8" spans="1:34" ht="40.5" customHeight="1" x14ac:dyDescent="0.25">
      <c r="A8" s="9"/>
      <c r="B8" s="10" t="s">
        <v>47</v>
      </c>
      <c r="C8" s="10"/>
      <c r="D8" s="9"/>
      <c r="E8" s="10" t="s">
        <v>48</v>
      </c>
      <c r="F8" s="10"/>
      <c r="G8" s="9"/>
      <c r="H8" s="11" t="s">
        <v>49</v>
      </c>
      <c r="I8" s="11"/>
      <c r="J8" s="9"/>
      <c r="K8" s="11" t="s">
        <v>50</v>
      </c>
      <c r="L8" s="11"/>
      <c r="M8" s="49"/>
      <c r="N8" s="13" t="s">
        <v>51</v>
      </c>
      <c r="O8" s="13"/>
      <c r="S8" s="17"/>
      <c r="T8" s="107" t="s">
        <v>151</v>
      </c>
      <c r="U8" s="107"/>
      <c r="V8" s="9"/>
      <c r="W8" s="107" t="s">
        <v>152</v>
      </c>
      <c r="X8" s="107"/>
      <c r="Y8" s="9"/>
      <c r="Z8" s="67" t="s">
        <v>153</v>
      </c>
      <c r="AA8" s="67"/>
      <c r="AB8" s="9"/>
      <c r="AC8" s="67" t="s">
        <v>154</v>
      </c>
      <c r="AD8" s="67"/>
      <c r="AE8" s="49"/>
      <c r="AF8" s="108" t="s">
        <v>51</v>
      </c>
      <c r="AG8" s="108"/>
      <c r="AH8" s="5"/>
    </row>
    <row r="9" spans="1:34" s="5" customFormat="1" ht="19.5" customHeight="1" x14ac:dyDescent="0.2">
      <c r="A9" s="14"/>
      <c r="B9" s="15" t="s">
        <v>9</v>
      </c>
      <c r="C9" s="15" t="s">
        <v>10</v>
      </c>
      <c r="D9" s="16"/>
      <c r="E9" s="15" t="s">
        <v>9</v>
      </c>
      <c r="F9" s="15" t="s">
        <v>10</v>
      </c>
      <c r="G9" s="16"/>
      <c r="H9" s="15" t="s">
        <v>9</v>
      </c>
      <c r="I9" s="15" t="s">
        <v>10</v>
      </c>
      <c r="J9" s="16"/>
      <c r="K9" s="15" t="s">
        <v>9</v>
      </c>
      <c r="L9" s="15" t="s">
        <v>10</v>
      </c>
      <c r="M9" s="15"/>
      <c r="N9" s="15" t="s">
        <v>9</v>
      </c>
      <c r="O9" s="15" t="s">
        <v>10</v>
      </c>
      <c r="P9" s="17"/>
      <c r="S9" s="14"/>
      <c r="T9" s="15" t="s">
        <v>142</v>
      </c>
      <c r="U9" s="15" t="s">
        <v>143</v>
      </c>
      <c r="V9" s="16"/>
      <c r="W9" s="15" t="s">
        <v>142</v>
      </c>
      <c r="X9" s="15" t="s">
        <v>143</v>
      </c>
      <c r="Y9" s="16"/>
      <c r="Z9" s="15" t="s">
        <v>142</v>
      </c>
      <c r="AA9" s="15" t="s">
        <v>143</v>
      </c>
      <c r="AB9" s="16"/>
      <c r="AC9" s="15" t="s">
        <v>142</v>
      </c>
      <c r="AD9" s="15" t="s">
        <v>143</v>
      </c>
      <c r="AE9" s="15"/>
      <c r="AF9" s="15" t="s">
        <v>142</v>
      </c>
      <c r="AG9" s="15" t="s">
        <v>143</v>
      </c>
    </row>
    <row r="10" spans="1:34" ht="19.5" customHeight="1" x14ac:dyDescent="0.25">
      <c r="A10" s="18" t="s">
        <v>11</v>
      </c>
      <c r="B10" s="50"/>
      <c r="C10" s="50"/>
      <c r="D10" s="50"/>
      <c r="E10" s="51"/>
      <c r="F10" s="52"/>
      <c r="G10" s="52"/>
      <c r="H10" s="52"/>
      <c r="I10" s="53"/>
      <c r="J10" s="9"/>
      <c r="K10" s="25"/>
      <c r="L10" s="25"/>
      <c r="M10" s="25"/>
      <c r="S10" s="34" t="s">
        <v>11</v>
      </c>
      <c r="T10" s="50"/>
      <c r="U10" s="50"/>
      <c r="V10" s="50"/>
      <c r="W10" s="53"/>
      <c r="X10" s="50"/>
      <c r="Y10" s="50"/>
      <c r="Z10" s="50"/>
      <c r="AA10" s="53"/>
      <c r="AB10" s="118"/>
      <c r="AC10" s="104"/>
      <c r="AD10" s="104"/>
      <c r="AE10" s="25"/>
    </row>
    <row r="11" spans="1:34" x14ac:dyDescent="0.25">
      <c r="A11" s="5" t="s">
        <v>12</v>
      </c>
      <c r="B11" s="54">
        <v>44.957847301580458</v>
      </c>
      <c r="C11" s="54">
        <v>31.40393292564676</v>
      </c>
      <c r="D11" s="54"/>
      <c r="E11" s="54">
        <v>41.479980163436039</v>
      </c>
      <c r="F11" s="54">
        <v>40.48767243719859</v>
      </c>
      <c r="G11" s="54"/>
      <c r="H11" s="54">
        <v>13.562172534983507</v>
      </c>
      <c r="I11" s="54">
        <v>28.108394637154635</v>
      </c>
      <c r="J11" s="52"/>
      <c r="K11" s="55">
        <v>0.70322775394036097</v>
      </c>
      <c r="L11" s="55">
        <v>1.0273960205308543</v>
      </c>
      <c r="M11" s="55"/>
      <c r="N11" s="52">
        <v>490</v>
      </c>
      <c r="O11" s="56">
        <v>800</v>
      </c>
      <c r="R11" s="5"/>
      <c r="S11" s="5" t="s">
        <v>12</v>
      </c>
      <c r="T11" s="54">
        <v>44.957847301580458</v>
      </c>
      <c r="U11" s="54">
        <v>29.135723955532082</v>
      </c>
      <c r="V11" s="52"/>
      <c r="W11" s="54">
        <v>41.479980163436039</v>
      </c>
      <c r="X11" s="54">
        <v>40.84628912069217</v>
      </c>
      <c r="Y11" s="52"/>
      <c r="Z11" s="54">
        <v>13.562172534983507</v>
      </c>
      <c r="AA11" s="109">
        <v>30.017986923775737</v>
      </c>
      <c r="AB11" s="104"/>
      <c r="AC11" s="119">
        <v>0.70322775394036097</v>
      </c>
      <c r="AD11" s="119">
        <v>1.0815092596534781</v>
      </c>
      <c r="AF11" s="56">
        <v>490</v>
      </c>
      <c r="AG11" s="110">
        <v>816</v>
      </c>
    </row>
    <row r="12" spans="1:34" x14ac:dyDescent="0.25">
      <c r="A12" s="5" t="s">
        <v>13</v>
      </c>
      <c r="B12" s="54">
        <v>31.028340469039552</v>
      </c>
      <c r="C12" s="54">
        <v>26.321039257130643</v>
      </c>
      <c r="D12" s="54"/>
      <c r="E12" s="54">
        <v>43.840660745095526</v>
      </c>
      <c r="F12" s="54">
        <v>43.252190847127558</v>
      </c>
      <c r="G12" s="54"/>
      <c r="H12" s="54">
        <v>25.129401239695827</v>
      </c>
      <c r="I12" s="54">
        <v>30.426769895741799</v>
      </c>
      <c r="J12" s="52"/>
      <c r="K12" s="55">
        <v>0.98987139547887226</v>
      </c>
      <c r="L12" s="55">
        <v>1.0955423088797585</v>
      </c>
      <c r="M12" s="55"/>
      <c r="N12" s="52">
        <v>1292</v>
      </c>
      <c r="O12" s="56">
        <v>2188</v>
      </c>
      <c r="R12" s="5"/>
      <c r="S12" s="5" t="s">
        <v>13</v>
      </c>
      <c r="T12" s="54">
        <v>31.028340469039552</v>
      </c>
      <c r="U12" s="54">
        <v>28.270088025860503</v>
      </c>
      <c r="V12" s="52"/>
      <c r="W12" s="54">
        <v>43.840660745095526</v>
      </c>
      <c r="X12" s="54">
        <v>42.598965524813813</v>
      </c>
      <c r="Y12" s="52"/>
      <c r="Z12" s="54">
        <v>25.129401239695827</v>
      </c>
      <c r="AA12" s="109">
        <v>29.130946449325702</v>
      </c>
      <c r="AB12" s="104"/>
      <c r="AC12" s="119">
        <v>0.98987139547887226</v>
      </c>
      <c r="AD12" s="119">
        <v>1.0706392693105447</v>
      </c>
      <c r="AF12" s="56">
        <v>1292</v>
      </c>
      <c r="AG12" s="110">
        <v>2114</v>
      </c>
    </row>
    <row r="13" spans="1:34" x14ac:dyDescent="0.25">
      <c r="A13" s="5" t="s">
        <v>14</v>
      </c>
      <c r="B13" s="54">
        <v>33.981763596388433</v>
      </c>
      <c r="C13" s="54">
        <v>26.021959625156128</v>
      </c>
      <c r="D13" s="54"/>
      <c r="E13" s="54">
        <v>44.916909409493201</v>
      </c>
      <c r="F13" s="54">
        <v>42.753912253052306</v>
      </c>
      <c r="G13" s="54"/>
      <c r="H13" s="54">
        <v>21.10132699411837</v>
      </c>
      <c r="I13" s="54">
        <v>31.224128121791558</v>
      </c>
      <c r="J13" s="52"/>
      <c r="K13" s="55">
        <v>0.90430910369303896</v>
      </c>
      <c r="L13" s="55">
        <v>1.1178744024536185</v>
      </c>
      <c r="M13" s="55"/>
      <c r="N13" s="52">
        <v>886</v>
      </c>
      <c r="O13" s="56">
        <v>1519</v>
      </c>
      <c r="R13" s="5"/>
      <c r="S13" s="5" t="s">
        <v>14</v>
      </c>
      <c r="T13" s="54">
        <v>33.981763596388433</v>
      </c>
      <c r="U13" s="54">
        <v>25.461617071227405</v>
      </c>
      <c r="V13" s="52"/>
      <c r="W13" s="54">
        <v>44.916909409493201</v>
      </c>
      <c r="X13" s="54">
        <v>43.61176179015834</v>
      </c>
      <c r="Y13" s="52"/>
      <c r="Z13" s="54">
        <v>21.10132699411837</v>
      </c>
      <c r="AA13" s="109">
        <v>30.926621138614262</v>
      </c>
      <c r="AB13" s="104"/>
      <c r="AC13" s="119">
        <v>0.90430910369303896</v>
      </c>
      <c r="AD13" s="119">
        <v>1.12461115409622</v>
      </c>
      <c r="AF13" s="56">
        <v>886</v>
      </c>
      <c r="AG13" s="110">
        <v>1440</v>
      </c>
    </row>
    <row r="14" spans="1:34" x14ac:dyDescent="0.25">
      <c r="A14" s="5" t="s">
        <v>15</v>
      </c>
      <c r="B14" s="54">
        <v>28.438457152706881</v>
      </c>
      <c r="C14" s="54">
        <v>19.991789507294421</v>
      </c>
      <c r="D14" s="54"/>
      <c r="E14" s="54">
        <v>40.137100730585132</v>
      </c>
      <c r="F14" s="54">
        <v>41.868191182843113</v>
      </c>
      <c r="G14" s="54"/>
      <c r="H14" s="54">
        <v>31.424442116707993</v>
      </c>
      <c r="I14" s="54">
        <v>38.140019309862474</v>
      </c>
      <c r="J14" s="52"/>
      <c r="K14" s="55">
        <v>1.0947639189063765</v>
      </c>
      <c r="L14" s="55">
        <v>1.2923011426269015</v>
      </c>
      <c r="M14" s="55"/>
      <c r="N14" s="52">
        <v>770</v>
      </c>
      <c r="O14" s="56">
        <v>1361</v>
      </c>
      <c r="R14" s="5"/>
      <c r="S14" s="5" t="s">
        <v>15</v>
      </c>
      <c r="T14" s="54">
        <v>28.438457152706881</v>
      </c>
      <c r="U14" s="54">
        <v>20.115323396421822</v>
      </c>
      <c r="V14" s="52"/>
      <c r="W14" s="54">
        <v>40.137100730585132</v>
      </c>
      <c r="X14" s="54">
        <v>45.49790301314254</v>
      </c>
      <c r="Y14" s="52"/>
      <c r="Z14" s="54">
        <v>31.424442116707993</v>
      </c>
      <c r="AA14" s="109">
        <v>34.386773590435645</v>
      </c>
      <c r="AB14" s="104"/>
      <c r="AC14" s="119">
        <v>1.0947639189063765</v>
      </c>
      <c r="AD14" s="119">
        <v>1.2073062074301604</v>
      </c>
      <c r="AF14" s="56">
        <v>770</v>
      </c>
      <c r="AG14" s="110">
        <v>1298</v>
      </c>
    </row>
    <row r="15" spans="1:34" x14ac:dyDescent="0.25">
      <c r="A15" s="5" t="s">
        <v>16</v>
      </c>
      <c r="B15" s="54">
        <v>29.499233732344777</v>
      </c>
      <c r="C15" s="54">
        <v>24.800526956824338</v>
      </c>
      <c r="D15" s="54"/>
      <c r="E15" s="54">
        <v>42.194424885059853</v>
      </c>
      <c r="F15" s="54">
        <v>42.155924535805724</v>
      </c>
      <c r="G15" s="54"/>
      <c r="H15" s="54">
        <v>28.306341382595367</v>
      </c>
      <c r="I15" s="54">
        <v>33.042305684671028</v>
      </c>
      <c r="J15" s="52"/>
      <c r="K15" s="55">
        <v>1.0504804705297603</v>
      </c>
      <c r="L15" s="55">
        <v>1.1667950932750026</v>
      </c>
      <c r="M15" s="55"/>
      <c r="N15" s="52">
        <v>975</v>
      </c>
      <c r="O15" s="56">
        <v>1614</v>
      </c>
      <c r="S15" s="5" t="s">
        <v>16</v>
      </c>
      <c r="T15" s="54">
        <v>29.499233732344777</v>
      </c>
      <c r="U15" s="54">
        <v>21.430021522654595</v>
      </c>
      <c r="V15" s="52"/>
      <c r="W15" s="54">
        <v>42.194424885059853</v>
      </c>
      <c r="X15" s="54">
        <v>43.229559890593265</v>
      </c>
      <c r="Y15" s="52"/>
      <c r="Z15" s="54">
        <v>28.306341382595367</v>
      </c>
      <c r="AA15" s="109">
        <v>35.340418586752151</v>
      </c>
      <c r="AB15" s="104"/>
      <c r="AC15" s="119">
        <v>1.0504804705297603</v>
      </c>
      <c r="AD15" s="119">
        <v>1.2172324900151126</v>
      </c>
      <c r="AF15" s="56">
        <v>975</v>
      </c>
      <c r="AG15" s="110">
        <v>1562</v>
      </c>
    </row>
    <row r="16" spans="1:34" x14ac:dyDescent="0.25">
      <c r="A16" s="5" t="s">
        <v>17</v>
      </c>
      <c r="B16" s="54">
        <v>21.788603721811469</v>
      </c>
      <c r="C16" s="54">
        <v>15.902913433335128</v>
      </c>
      <c r="D16" s="54"/>
      <c r="E16" s="54">
        <v>46.880886788549276</v>
      </c>
      <c r="F16" s="54">
        <v>44.621468724051205</v>
      </c>
      <c r="G16" s="54"/>
      <c r="H16" s="54">
        <v>31.330509489639251</v>
      </c>
      <c r="I16" s="54">
        <v>39.475617842613666</v>
      </c>
      <c r="J16" s="52"/>
      <c r="K16" s="55">
        <v>1.1739277197643649</v>
      </c>
      <c r="L16" s="55">
        <v>1.3346416005065802</v>
      </c>
      <c r="M16" s="55"/>
      <c r="N16" s="52">
        <v>740</v>
      </c>
      <c r="O16" s="56">
        <v>1700</v>
      </c>
      <c r="S16" s="5" t="s">
        <v>17</v>
      </c>
      <c r="T16" s="54">
        <v>21.788603721811469</v>
      </c>
      <c r="U16" s="54">
        <v>18.403956062527659</v>
      </c>
      <c r="V16" s="52"/>
      <c r="W16" s="54">
        <v>46.880886788549276</v>
      </c>
      <c r="X16" s="54">
        <v>44.473377408259992</v>
      </c>
      <c r="Y16" s="52"/>
      <c r="Z16" s="54">
        <v>31.330509489639251</v>
      </c>
      <c r="AA16" s="109">
        <v>37.122666529212339</v>
      </c>
      <c r="AB16" s="104"/>
      <c r="AC16" s="119">
        <v>1.1739277197643649</v>
      </c>
      <c r="AD16" s="119">
        <v>1.2995778005724861</v>
      </c>
      <c r="AF16" s="56">
        <v>740</v>
      </c>
      <c r="AG16" s="110">
        <v>1714</v>
      </c>
    </row>
    <row r="17" spans="1:33" x14ac:dyDescent="0.25">
      <c r="A17" s="5" t="s">
        <v>18</v>
      </c>
      <c r="B17" s="54">
        <v>39.40115268370446</v>
      </c>
      <c r="C17" s="54">
        <v>42.643060136130799</v>
      </c>
      <c r="D17" s="54"/>
      <c r="E17" s="54">
        <v>43.108783622946916</v>
      </c>
      <c r="F17" s="54">
        <v>41.551470072275634</v>
      </c>
      <c r="G17" s="54"/>
      <c r="H17" s="54">
        <v>17.490063693348624</v>
      </c>
      <c r="I17" s="54">
        <v>15.805469791593577</v>
      </c>
      <c r="J17" s="52"/>
      <c r="K17" s="55">
        <v>0.81218036109728553</v>
      </c>
      <c r="L17" s="55">
        <v>0.7647182653848853</v>
      </c>
      <c r="M17" s="55"/>
      <c r="N17" s="52">
        <v>1387</v>
      </c>
      <c r="O17" s="56">
        <v>2188</v>
      </c>
      <c r="S17" s="5" t="s">
        <v>18</v>
      </c>
      <c r="T17" s="54">
        <v>39.40115268370446</v>
      </c>
      <c r="U17" s="54">
        <v>44.639459156595116</v>
      </c>
      <c r="V17" s="52"/>
      <c r="W17" s="54">
        <v>43.108783622946916</v>
      </c>
      <c r="X17" s="54">
        <v>39.676002437495185</v>
      </c>
      <c r="Y17" s="52"/>
      <c r="Z17" s="54">
        <v>17.490063693348624</v>
      </c>
      <c r="AA17" s="109">
        <v>15.68453840590972</v>
      </c>
      <c r="AB17" s="104"/>
      <c r="AC17" s="119">
        <v>0.81218036109728553</v>
      </c>
      <c r="AD17" s="119">
        <v>0.75186679357150499</v>
      </c>
      <c r="AF17" s="56">
        <v>1387</v>
      </c>
      <c r="AG17" s="110">
        <v>2155</v>
      </c>
    </row>
    <row r="18" spans="1:33" x14ac:dyDescent="0.25">
      <c r="A18" s="5" t="s">
        <v>19</v>
      </c>
      <c r="B18" s="54">
        <v>20.858685288206281</v>
      </c>
      <c r="C18" s="54">
        <v>17.878662379003444</v>
      </c>
      <c r="D18" s="54"/>
      <c r="E18" s="54">
        <v>45.480549591510552</v>
      </c>
      <c r="F18" s="54">
        <v>40.278860521016043</v>
      </c>
      <c r="G18" s="54"/>
      <c r="H18" s="54">
        <v>33.660765120283159</v>
      </c>
      <c r="I18" s="54">
        <v>41.842883128694865</v>
      </c>
      <c r="J18" s="52"/>
      <c r="K18" s="55">
        <v>1.1968500696249853</v>
      </c>
      <c r="L18" s="55">
        <v>1.3487853700327666</v>
      </c>
      <c r="M18" s="55"/>
      <c r="N18" s="52">
        <v>1544</v>
      </c>
      <c r="O18" s="56">
        <v>2451</v>
      </c>
      <c r="S18" s="5" t="s">
        <v>19</v>
      </c>
      <c r="T18" s="54">
        <v>20.858685288206281</v>
      </c>
      <c r="U18" s="54">
        <v>15.890118881647227</v>
      </c>
      <c r="V18" s="52"/>
      <c r="W18" s="54">
        <v>45.480549591510552</v>
      </c>
      <c r="X18" s="54">
        <v>44.594296400331388</v>
      </c>
      <c r="Y18" s="52"/>
      <c r="Z18" s="54">
        <v>33.660765120283159</v>
      </c>
      <c r="AA18" s="109">
        <v>39.515584718021387</v>
      </c>
      <c r="AB18" s="104"/>
      <c r="AC18" s="119">
        <v>1.1968500696249853</v>
      </c>
      <c r="AD18" s="119">
        <v>1.3245309028001555</v>
      </c>
      <c r="AF18" s="56">
        <v>1544</v>
      </c>
      <c r="AG18" s="110">
        <v>2367</v>
      </c>
    </row>
    <row r="19" spans="1:33" x14ac:dyDescent="0.25">
      <c r="A19" s="5" t="s">
        <v>20</v>
      </c>
      <c r="B19" s="54">
        <v>22.481133475664755</v>
      </c>
      <c r="C19" s="54">
        <v>17.897189821717177</v>
      </c>
      <c r="D19" s="54"/>
      <c r="E19" s="54">
        <v>47.716037401956854</v>
      </c>
      <c r="F19" s="54">
        <v>44.027588107796582</v>
      </c>
      <c r="G19" s="54"/>
      <c r="H19" s="54">
        <v>29.801687426503328</v>
      </c>
      <c r="I19" s="54">
        <v>38.075222070486227</v>
      </c>
      <c r="J19" s="52"/>
      <c r="K19" s="55">
        <v>1.1626250171256338</v>
      </c>
      <c r="L19" s="55">
        <v>1.2915732237493267</v>
      </c>
      <c r="M19" s="55"/>
      <c r="N19" s="52">
        <v>898</v>
      </c>
      <c r="O19" s="56">
        <v>1576</v>
      </c>
      <c r="S19" s="5" t="s">
        <v>20</v>
      </c>
      <c r="T19" s="54">
        <v>22.481133475664755</v>
      </c>
      <c r="U19" s="54">
        <v>16.550720824801274</v>
      </c>
      <c r="V19" s="52"/>
      <c r="W19" s="54">
        <v>47.716037401956854</v>
      </c>
      <c r="X19" s="54">
        <v>47.599265478911377</v>
      </c>
      <c r="Y19" s="52"/>
      <c r="Z19" s="54">
        <v>29.801687426503328</v>
      </c>
      <c r="AA19" s="109">
        <v>35.850013696287348</v>
      </c>
      <c r="AB19" s="104"/>
      <c r="AC19" s="119">
        <v>1.1626250171256338</v>
      </c>
      <c r="AD19" s="119">
        <v>1.2778175715055324</v>
      </c>
      <c r="AF19" s="56">
        <v>898</v>
      </c>
      <c r="AG19" s="110">
        <v>1547</v>
      </c>
    </row>
    <row r="20" spans="1:33" ht="19.5" customHeight="1" x14ac:dyDescent="0.25">
      <c r="A20" s="5" t="s">
        <v>21</v>
      </c>
      <c r="B20" s="54">
        <v>29.522230719663945</v>
      </c>
      <c r="C20" s="54">
        <v>24.903150468820151</v>
      </c>
      <c r="D20" s="54"/>
      <c r="E20" s="54">
        <v>44.180614981906395</v>
      </c>
      <c r="F20" s="54">
        <v>42.329680039775909</v>
      </c>
      <c r="G20" s="54"/>
      <c r="H20" s="54">
        <v>26.29726578090127</v>
      </c>
      <c r="I20" s="54">
        <v>32.767104327715998</v>
      </c>
      <c r="J20" s="52"/>
      <c r="K20" s="55">
        <v>1.0237290176287035</v>
      </c>
      <c r="L20" s="55">
        <v>1.1566281940002447</v>
      </c>
      <c r="M20" s="55"/>
      <c r="N20" s="52">
        <v>8982</v>
      </c>
      <c r="O20" s="56">
        <v>15397</v>
      </c>
      <c r="S20" s="5" t="s">
        <v>21</v>
      </c>
      <c r="T20" s="54">
        <v>29.522230719663945</v>
      </c>
      <c r="U20" s="54">
        <v>24.847538427639414</v>
      </c>
      <c r="V20" s="52"/>
      <c r="W20" s="54">
        <v>44.180614981906395</v>
      </c>
      <c r="X20" s="54">
        <v>43.523643862106645</v>
      </c>
      <c r="Y20" s="52"/>
      <c r="Z20" s="54">
        <v>26.29726578090127</v>
      </c>
      <c r="AA20" s="109">
        <v>31.628817710253927</v>
      </c>
      <c r="AB20" s="104"/>
      <c r="AC20" s="119">
        <v>1.0237290176287035</v>
      </c>
      <c r="AD20" s="119">
        <v>1.1419742871390937</v>
      </c>
      <c r="AF20" s="56">
        <v>8982</v>
      </c>
      <c r="AG20" s="110">
        <v>15013</v>
      </c>
    </row>
    <row r="21" spans="1:33" ht="15" customHeight="1" x14ac:dyDescent="0.25">
      <c r="A21" s="5" t="s">
        <v>22</v>
      </c>
      <c r="B21" s="54">
        <v>32.028222013170272</v>
      </c>
      <c r="C21" s="54">
        <v>21.153584237526672</v>
      </c>
      <c r="D21" s="54"/>
      <c r="E21" s="54">
        <v>43.858889934148635</v>
      </c>
      <c r="F21" s="54">
        <v>44.439778453715888</v>
      </c>
      <c r="G21" s="54"/>
      <c r="H21" s="54">
        <v>24.11288805268109</v>
      </c>
      <c r="I21" s="54">
        <v>34.408907250192946</v>
      </c>
      <c r="J21" s="52"/>
      <c r="K21" s="55">
        <v>0.96991533396048912</v>
      </c>
      <c r="L21" s="55">
        <v>1.2588922937237548</v>
      </c>
      <c r="M21" s="55"/>
      <c r="N21" s="52">
        <v>534</v>
      </c>
      <c r="O21" s="56">
        <v>885</v>
      </c>
      <c r="S21" s="5" t="s">
        <v>22</v>
      </c>
      <c r="T21" s="54">
        <v>32.028222013170272</v>
      </c>
      <c r="U21" s="54">
        <v>23.745353554907052</v>
      </c>
      <c r="V21" s="52"/>
      <c r="W21" s="54">
        <v>43.858889934148635</v>
      </c>
      <c r="X21" s="54">
        <v>40.267702986844306</v>
      </c>
      <c r="Y21" s="52"/>
      <c r="Z21" s="54">
        <v>24.11288805268109</v>
      </c>
      <c r="AA21" s="109">
        <v>35.986943458248625</v>
      </c>
      <c r="AB21" s="104"/>
      <c r="AC21" s="119">
        <v>0.96991533396048912</v>
      </c>
      <c r="AD21" s="119">
        <v>1.2248463970354491</v>
      </c>
      <c r="AF21" s="56">
        <v>534</v>
      </c>
      <c r="AG21" s="110">
        <v>860</v>
      </c>
    </row>
    <row r="22" spans="1:33" ht="15" customHeight="1" x14ac:dyDescent="0.25">
      <c r="A22" s="5" t="s">
        <v>23</v>
      </c>
      <c r="B22" s="54">
        <v>37.596279458640332</v>
      </c>
      <c r="C22" s="54">
        <v>30.122150712247311</v>
      </c>
      <c r="D22" s="54"/>
      <c r="E22" s="54">
        <v>44.956889794638663</v>
      </c>
      <c r="F22" s="54">
        <v>43.069767997229825</v>
      </c>
      <c r="G22" s="54"/>
      <c r="H22" s="54">
        <v>17.446830746721016</v>
      </c>
      <c r="I22" s="54">
        <v>26.809275334630865</v>
      </c>
      <c r="J22" s="52"/>
      <c r="K22" s="55">
        <v>0.81290693421121385</v>
      </c>
      <c r="L22" s="55">
        <v>1.0345791044776118</v>
      </c>
      <c r="M22" s="55"/>
      <c r="N22" s="52">
        <v>945</v>
      </c>
      <c r="O22" s="56">
        <v>1620</v>
      </c>
      <c r="S22" s="5" t="s">
        <v>23</v>
      </c>
      <c r="T22" s="54">
        <v>37.596279458640332</v>
      </c>
      <c r="U22" s="54">
        <v>29.171376113965863</v>
      </c>
      <c r="V22" s="52"/>
      <c r="W22" s="54">
        <v>44.956889794638663</v>
      </c>
      <c r="X22" s="54">
        <v>43.34317917659844</v>
      </c>
      <c r="Y22" s="52"/>
      <c r="Z22" s="54">
        <v>17.446830746721016</v>
      </c>
      <c r="AA22" s="109">
        <v>27.485444709435686</v>
      </c>
      <c r="AB22" s="104"/>
      <c r="AC22" s="119">
        <v>0.81290693421121385</v>
      </c>
      <c r="AD22" s="119">
        <v>1.0602264176707565</v>
      </c>
      <c r="AF22" s="56">
        <v>945</v>
      </c>
      <c r="AG22" s="110">
        <v>1558</v>
      </c>
    </row>
    <row r="23" spans="1:33" ht="15" customHeight="1" x14ac:dyDescent="0.25">
      <c r="A23" s="17" t="s">
        <v>24</v>
      </c>
      <c r="B23" s="54">
        <v>29.011147449909224</v>
      </c>
      <c r="C23" s="54">
        <v>22.661933134808358</v>
      </c>
      <c r="D23" s="54"/>
      <c r="E23" s="54">
        <v>44.407370786913184</v>
      </c>
      <c r="F23" s="54">
        <v>42.641538662440112</v>
      </c>
      <c r="G23" s="54"/>
      <c r="H23" s="54">
        <v>26.581261305352832</v>
      </c>
      <c r="I23" s="54">
        <v>34.696528202751523</v>
      </c>
      <c r="J23" s="52"/>
      <c r="K23" s="55">
        <v>1.0306580349889389</v>
      </c>
      <c r="L23" s="55">
        <v>1.2065122763713458</v>
      </c>
      <c r="M23" s="55"/>
      <c r="N23" s="52">
        <v>9074</v>
      </c>
      <c r="O23" s="56">
        <v>15714</v>
      </c>
      <c r="S23" s="17" t="s">
        <v>24</v>
      </c>
      <c r="T23" s="54">
        <v>29.011147449909224</v>
      </c>
      <c r="U23" s="54">
        <v>22.243915121174108</v>
      </c>
      <c r="V23" s="52"/>
      <c r="W23" s="54">
        <v>44.407370786913184</v>
      </c>
      <c r="X23" s="54">
        <v>43.898183703108742</v>
      </c>
      <c r="Y23" s="52"/>
      <c r="Z23" s="54">
        <v>26.581261305352832</v>
      </c>
      <c r="AA23" s="109">
        <v>33.857901175717132</v>
      </c>
      <c r="AB23" s="104"/>
      <c r="AC23" s="119">
        <v>1.0306580349889389</v>
      </c>
      <c r="AD23" s="119">
        <v>1.1972061170317889</v>
      </c>
      <c r="AF23" s="56">
        <v>9074</v>
      </c>
      <c r="AG23" s="110">
        <v>15276</v>
      </c>
    </row>
    <row r="24" spans="1:33" ht="19.5" customHeight="1" x14ac:dyDescent="0.25">
      <c r="A24" s="14" t="s">
        <v>25</v>
      </c>
      <c r="B24" s="57">
        <v>30.388416539495676</v>
      </c>
      <c r="C24" s="57">
        <v>25.206903794204457</v>
      </c>
      <c r="D24" s="57"/>
      <c r="E24" s="57">
        <v>44.235233822511375</v>
      </c>
      <c r="F24" s="57">
        <v>42.502698016538893</v>
      </c>
      <c r="G24" s="57"/>
      <c r="H24" s="57">
        <v>25.376158403420803</v>
      </c>
      <c r="I24" s="57">
        <v>32.290398189256642</v>
      </c>
      <c r="J24" s="58"/>
      <c r="K24" s="59">
        <v>1.0016972100734916</v>
      </c>
      <c r="L24" s="59">
        <v>1.1502415367187202</v>
      </c>
      <c r="M24" s="59"/>
      <c r="N24" s="58">
        <v>10461</v>
      </c>
      <c r="O24" s="60">
        <v>17902</v>
      </c>
      <c r="S24" s="14" t="s">
        <v>25</v>
      </c>
      <c r="T24" s="57">
        <v>30.388416539495676</v>
      </c>
      <c r="U24" s="57">
        <v>25.188246992134999</v>
      </c>
      <c r="V24" s="58"/>
      <c r="W24" s="57">
        <v>44.235233822511375</v>
      </c>
      <c r="X24" s="57">
        <v>43.34309547459069</v>
      </c>
      <c r="Y24" s="58"/>
      <c r="Z24" s="57">
        <v>25.376158403420803</v>
      </c>
      <c r="AA24" s="111">
        <v>31.468657533274314</v>
      </c>
      <c r="AB24" s="120"/>
      <c r="AC24" s="121">
        <v>1.0016972100734916</v>
      </c>
      <c r="AD24" s="121">
        <v>1.138657561060904</v>
      </c>
      <c r="AE24" s="112"/>
      <c r="AF24" s="60">
        <v>10461</v>
      </c>
      <c r="AG24" s="113">
        <v>17431</v>
      </c>
    </row>
    <row r="25" spans="1:33" ht="19.5" customHeight="1" x14ac:dyDescent="0.25">
      <c r="A25" s="18" t="s">
        <v>26</v>
      </c>
      <c r="B25" s="54"/>
      <c r="C25" s="54"/>
      <c r="D25" s="54"/>
      <c r="E25" s="54"/>
      <c r="F25" s="54"/>
      <c r="G25" s="54"/>
      <c r="H25" s="54"/>
      <c r="I25" s="54"/>
      <c r="J25" s="52"/>
      <c r="K25" s="55"/>
      <c r="L25" s="55"/>
      <c r="M25" s="55"/>
      <c r="N25" s="55"/>
      <c r="O25" s="61"/>
      <c r="P25" s="34"/>
      <c r="S25" s="34" t="s">
        <v>26</v>
      </c>
      <c r="T25" s="54"/>
      <c r="U25" s="54"/>
      <c r="V25" s="52"/>
      <c r="W25" s="54"/>
      <c r="X25" s="54"/>
      <c r="Y25" s="52"/>
      <c r="Z25" s="54"/>
      <c r="AA25" s="114"/>
      <c r="AB25" s="104"/>
      <c r="AC25" s="122"/>
      <c r="AD25" s="122"/>
      <c r="AF25" s="56"/>
      <c r="AG25" s="110"/>
    </row>
    <row r="26" spans="1:33" x14ac:dyDescent="0.25">
      <c r="A26" s="36" t="s">
        <v>27</v>
      </c>
      <c r="B26" s="54">
        <v>39.40115268370446</v>
      </c>
      <c r="C26" s="54">
        <v>42.643060136130799</v>
      </c>
      <c r="D26" s="54"/>
      <c r="E26" s="41">
        <v>43.108783622946916</v>
      </c>
      <c r="F26" s="54">
        <v>41.551470072275634</v>
      </c>
      <c r="G26" s="54"/>
      <c r="H26" s="41">
        <v>17.490063693348624</v>
      </c>
      <c r="I26" s="54">
        <v>15.805469791593577</v>
      </c>
      <c r="J26" s="52"/>
      <c r="K26" s="55">
        <v>0.81218036109728553</v>
      </c>
      <c r="L26" s="55">
        <v>0.7647182653848853</v>
      </c>
      <c r="M26" s="55"/>
      <c r="N26" s="52">
        <v>1387</v>
      </c>
      <c r="O26" s="56">
        <v>2188</v>
      </c>
      <c r="P26" s="36"/>
      <c r="S26" s="36" t="s">
        <v>27</v>
      </c>
      <c r="T26" s="54">
        <v>39.40115268370446</v>
      </c>
      <c r="U26" s="54">
        <v>44.639459156595116</v>
      </c>
      <c r="V26" s="52"/>
      <c r="W26" s="54">
        <v>43.108783622946916</v>
      </c>
      <c r="X26" s="54">
        <v>39.676002437495185</v>
      </c>
      <c r="Y26" s="52"/>
      <c r="Z26" s="54">
        <v>17.490063693348628</v>
      </c>
      <c r="AA26" s="109">
        <v>15.68453840590972</v>
      </c>
      <c r="AC26" s="123">
        <v>0.81218036109728553</v>
      </c>
      <c r="AD26" s="123">
        <v>0.75186679357150499</v>
      </c>
      <c r="AF26" s="56">
        <v>1387</v>
      </c>
      <c r="AG26" s="110">
        <v>2155</v>
      </c>
    </row>
    <row r="27" spans="1:33" x14ac:dyDescent="0.25">
      <c r="A27" s="36" t="s">
        <v>28</v>
      </c>
      <c r="B27" s="54">
        <v>40.222537405861083</v>
      </c>
      <c r="C27" s="54">
        <v>32.115206840767279</v>
      </c>
      <c r="D27" s="54"/>
      <c r="E27" s="41">
        <v>40.24118207182191</v>
      </c>
      <c r="F27" s="54">
        <v>42.461578460827376</v>
      </c>
      <c r="G27" s="54"/>
      <c r="H27" s="41">
        <v>19.535614641389824</v>
      </c>
      <c r="I27" s="54">
        <v>25.42393690778831</v>
      </c>
      <c r="J27" s="52"/>
      <c r="K27" s="55">
        <v>0.82422624121031318</v>
      </c>
      <c r="L27" s="55">
        <v>0.98887805582638222</v>
      </c>
      <c r="M27" s="55"/>
      <c r="N27" s="52">
        <v>1512</v>
      </c>
      <c r="O27" s="56">
        <v>2693</v>
      </c>
      <c r="P27" s="36"/>
      <c r="S27" s="36" t="s">
        <v>28</v>
      </c>
      <c r="T27" s="54">
        <v>39.925251569040867</v>
      </c>
      <c r="U27" s="54">
        <v>32.949557418846673</v>
      </c>
      <c r="V27" s="52"/>
      <c r="W27" s="54">
        <v>39.99041056313353</v>
      </c>
      <c r="X27" s="54">
        <v>41.79266821113454</v>
      </c>
      <c r="Y27" s="52"/>
      <c r="Z27" s="54">
        <v>20.084337867825596</v>
      </c>
      <c r="AA27" s="109">
        <v>25.257774370018787</v>
      </c>
      <c r="AC27" s="123">
        <v>0.83191438354059222</v>
      </c>
      <c r="AD27" s="123">
        <v>0.97420083748752417</v>
      </c>
      <c r="AF27" s="56">
        <v>1635</v>
      </c>
      <c r="AG27" s="110">
        <v>2736</v>
      </c>
    </row>
    <row r="28" spans="1:33" x14ac:dyDescent="0.25">
      <c r="A28" s="36" t="s">
        <v>29</v>
      </c>
      <c r="B28" s="54">
        <v>34.66216378626541</v>
      </c>
      <c r="C28" s="54">
        <v>25.770132022632449</v>
      </c>
      <c r="D28" s="54"/>
      <c r="E28" s="41">
        <v>43.162752686104369</v>
      </c>
      <c r="F28" s="54">
        <v>44.157284105846706</v>
      </c>
      <c r="G28" s="54"/>
      <c r="H28" s="41">
        <v>22.175083527630221</v>
      </c>
      <c r="I28" s="54">
        <v>30.072202853822557</v>
      </c>
      <c r="J28" s="52"/>
      <c r="K28" s="55">
        <v>0.92028820037016568</v>
      </c>
      <c r="L28" s="55">
        <v>1.1123053944691261</v>
      </c>
      <c r="M28" s="55"/>
      <c r="N28" s="52">
        <v>1617</v>
      </c>
      <c r="O28" s="56">
        <v>2478</v>
      </c>
      <c r="P28" s="36"/>
      <c r="S28" s="36" t="s">
        <v>29</v>
      </c>
      <c r="T28" s="54">
        <v>34.524722240270286</v>
      </c>
      <c r="U28" s="54">
        <v>27.291712058994101</v>
      </c>
      <c r="V28" s="52"/>
      <c r="W28" s="54">
        <v>43.665128971476832</v>
      </c>
      <c r="X28" s="54">
        <v>42.831874949113292</v>
      </c>
      <c r="Y28" s="52"/>
      <c r="Z28" s="54">
        <v>21.810148788252874</v>
      </c>
      <c r="AA28" s="109">
        <v>29.876412991892614</v>
      </c>
      <c r="AC28" s="123">
        <v>0.91997271132480019</v>
      </c>
      <c r="AD28" s="123">
        <v>1.08940272789871</v>
      </c>
      <c r="AF28" s="56">
        <v>1494</v>
      </c>
      <c r="AG28" s="110">
        <v>2441</v>
      </c>
    </row>
    <row r="29" spans="1:33" x14ac:dyDescent="0.25">
      <c r="A29" s="36" t="s">
        <v>30</v>
      </c>
      <c r="B29" s="54">
        <v>29.451326822871735</v>
      </c>
      <c r="C29" s="54">
        <v>24.123561970485355</v>
      </c>
      <c r="D29" s="54"/>
      <c r="E29" s="41">
        <v>46.096483660581811</v>
      </c>
      <c r="F29" s="54">
        <v>44.006071899501769</v>
      </c>
      <c r="G29" s="54"/>
      <c r="H29" s="41">
        <v>24.451499361606679</v>
      </c>
      <c r="I29" s="54">
        <v>31.870366130012869</v>
      </c>
      <c r="J29" s="52"/>
      <c r="K29" s="55">
        <v>0.99926497991635244</v>
      </c>
      <c r="L29" s="55">
        <v>1.1456032025519347</v>
      </c>
      <c r="M29" s="55"/>
      <c r="N29" s="52">
        <v>2834</v>
      </c>
      <c r="O29" s="56">
        <v>5008</v>
      </c>
      <c r="P29" s="36"/>
      <c r="S29" s="36" t="s">
        <v>30</v>
      </c>
      <c r="T29" s="54">
        <v>29.451326822871739</v>
      </c>
      <c r="U29" s="54">
        <v>23.022794943570581</v>
      </c>
      <c r="V29" s="52"/>
      <c r="W29" s="54">
        <v>46.096483660581804</v>
      </c>
      <c r="X29" s="54">
        <v>46.595692196271187</v>
      </c>
      <c r="Y29" s="52"/>
      <c r="Z29" s="54">
        <v>24.451499361606682</v>
      </c>
      <c r="AA29" s="109">
        <v>30.381512860158221</v>
      </c>
      <c r="AC29" s="123">
        <v>0.99926497991635244</v>
      </c>
      <c r="AD29" s="123">
        <v>1.1425393585550365</v>
      </c>
      <c r="AF29" s="56">
        <v>2834</v>
      </c>
      <c r="AG29" s="110">
        <v>4419</v>
      </c>
    </row>
    <row r="30" spans="1:33" x14ac:dyDescent="0.25">
      <c r="A30" s="36" t="s">
        <v>53</v>
      </c>
      <c r="B30" s="54">
        <v>25.42804666267315</v>
      </c>
      <c r="C30" s="54">
        <v>21.786713206770667</v>
      </c>
      <c r="D30" s="54"/>
      <c r="E30" s="41">
        <v>46.723988700459607</v>
      </c>
      <c r="F30" s="54">
        <v>44.539794075282174</v>
      </c>
      <c r="G30" s="54"/>
      <c r="H30" s="41">
        <v>27.915449352443417</v>
      </c>
      <c r="I30" s="54">
        <v>33.673492717947148</v>
      </c>
      <c r="J30" s="52"/>
      <c r="K30" s="55">
        <v>1.0742169641133346</v>
      </c>
      <c r="L30" s="55">
        <v>1.2062905352366002</v>
      </c>
      <c r="M30" s="55"/>
      <c r="N30" s="52">
        <v>947</v>
      </c>
      <c r="O30" s="56">
        <v>1345</v>
      </c>
      <c r="P30" s="36"/>
      <c r="S30" s="36" t="s">
        <v>144</v>
      </c>
      <c r="T30" s="54">
        <v>25.420501376803827</v>
      </c>
      <c r="U30" s="54">
        <v>19.06294414491094</v>
      </c>
      <c r="V30" s="52"/>
      <c r="W30" s="54">
        <v>46.721006522411486</v>
      </c>
      <c r="X30" s="54">
        <v>46.999495832762641</v>
      </c>
      <c r="Y30" s="52"/>
      <c r="Z30" s="54">
        <v>27.927973434509745</v>
      </c>
      <c r="AA30" s="109">
        <v>33.937560022326423</v>
      </c>
      <c r="AC30" s="123">
        <v>1.0744089495676299</v>
      </c>
      <c r="AD30" s="123">
        <v>1.2272406526298831</v>
      </c>
      <c r="AF30" s="56">
        <v>947</v>
      </c>
      <c r="AG30" s="110">
        <v>1631</v>
      </c>
    </row>
    <row r="31" spans="1:33" x14ac:dyDescent="0.25">
      <c r="A31" s="36" t="s">
        <v>54</v>
      </c>
      <c r="B31" s="54">
        <v>19.762487817248196</v>
      </c>
      <c r="C31" s="54">
        <v>17.094850160023274</v>
      </c>
      <c r="D31" s="54"/>
      <c r="E31" s="41">
        <v>45.486933810106194</v>
      </c>
      <c r="F31" s="54">
        <v>43.163369217340701</v>
      </c>
      <c r="G31" s="54"/>
      <c r="H31" s="41">
        <v>34.689677807808742</v>
      </c>
      <c r="I31" s="54">
        <v>39.74105324410823</v>
      </c>
      <c r="J31" s="52"/>
      <c r="K31" s="55">
        <v>1.2161723069118753</v>
      </c>
      <c r="L31" s="55">
        <v>1.322340139221263</v>
      </c>
      <c r="M31" s="55"/>
      <c r="N31" s="52">
        <v>1023</v>
      </c>
      <c r="O31" s="56">
        <v>1459</v>
      </c>
      <c r="P31" s="36"/>
      <c r="S31" s="36" t="s">
        <v>54</v>
      </c>
      <c r="T31" s="54">
        <v>19.768564392136192</v>
      </c>
      <c r="U31" s="54">
        <v>16.175470214641326</v>
      </c>
      <c r="V31" s="52"/>
      <c r="W31" s="54">
        <v>45.489465410162147</v>
      </c>
      <c r="X31" s="54">
        <v>46.182389021207811</v>
      </c>
      <c r="Y31" s="52"/>
      <c r="Z31" s="54">
        <v>34.679250680178939</v>
      </c>
      <c r="AA31" s="109">
        <v>37.642140764150859</v>
      </c>
      <c r="AC31" s="123">
        <v>1.2160197613872761</v>
      </c>
      <c r="AD31" s="123">
        <v>1.3031614750971654</v>
      </c>
      <c r="AF31" s="56">
        <v>1023</v>
      </c>
      <c r="AG31" s="110">
        <v>1223</v>
      </c>
    </row>
    <row r="32" spans="1:33" x14ac:dyDescent="0.25">
      <c r="A32" s="36" t="s">
        <v>33</v>
      </c>
      <c r="B32" s="54">
        <v>15.309924560856084</v>
      </c>
      <c r="C32" s="54">
        <v>9.3541049705676773</v>
      </c>
      <c r="D32" s="54"/>
      <c r="E32" s="41">
        <v>44.625649308933397</v>
      </c>
      <c r="F32" s="54">
        <v>37.146539429614933</v>
      </c>
      <c r="G32" s="54"/>
      <c r="H32" s="41">
        <v>40.066261632495738</v>
      </c>
      <c r="I32" s="54">
        <v>53.49895158716371</v>
      </c>
      <c r="J32" s="52"/>
      <c r="K32" s="55">
        <v>1.3592287360963256</v>
      </c>
      <c r="L32" s="55">
        <v>1.6103484219201991</v>
      </c>
      <c r="M32" s="55"/>
      <c r="N32" s="52">
        <v>1141</v>
      </c>
      <c r="O32" s="56">
        <v>2731</v>
      </c>
      <c r="P32" s="36"/>
      <c r="S32" s="36" t="s">
        <v>59</v>
      </c>
      <c r="T32" s="54">
        <v>15.30992456085608</v>
      </c>
      <c r="U32" s="54">
        <v>8.8839769489867013</v>
      </c>
      <c r="V32" s="52"/>
      <c r="W32" s="54">
        <v>44.625649308933397</v>
      </c>
      <c r="X32" s="54">
        <v>39.526247840050537</v>
      </c>
      <c r="Y32" s="52"/>
      <c r="Z32" s="54">
        <v>40.066261632495745</v>
      </c>
      <c r="AA32" s="109">
        <v>51.589775210962749</v>
      </c>
      <c r="AC32" s="123">
        <v>1.3592287360963256</v>
      </c>
      <c r="AD32" s="123">
        <v>1.5778408133394011</v>
      </c>
      <c r="AF32" s="56">
        <v>1141</v>
      </c>
      <c r="AG32" s="110">
        <v>2826</v>
      </c>
    </row>
    <row r="33" spans="1:33" ht="19.5" customHeight="1" thickBot="1" x14ac:dyDescent="0.3">
      <c r="A33" s="37" t="s">
        <v>34</v>
      </c>
      <c r="B33" s="62">
        <v>30.388416539495676</v>
      </c>
      <c r="C33" s="62">
        <v>25.206903794204457</v>
      </c>
      <c r="D33" s="62"/>
      <c r="E33" s="63">
        <v>44.235233822511375</v>
      </c>
      <c r="F33" s="62">
        <v>42.502698016538893</v>
      </c>
      <c r="G33" s="62"/>
      <c r="H33" s="63">
        <v>25.376158403420803</v>
      </c>
      <c r="I33" s="62">
        <v>32.290398189256642</v>
      </c>
      <c r="J33" s="64"/>
      <c r="K33" s="65">
        <v>1.0016972100734916</v>
      </c>
      <c r="L33" s="65">
        <v>1.1502415367187202</v>
      </c>
      <c r="M33" s="65"/>
      <c r="N33" s="64">
        <v>10461</v>
      </c>
      <c r="O33" s="66">
        <v>17902</v>
      </c>
      <c r="S33" s="37" t="s">
        <v>34</v>
      </c>
      <c r="T33" s="62">
        <v>30.388416539495676</v>
      </c>
      <c r="U33" s="62">
        <v>25.188246992135021</v>
      </c>
      <c r="V33" s="64"/>
      <c r="W33" s="62">
        <v>44.235233822511368</v>
      </c>
      <c r="X33" s="62">
        <v>43.343095474590648</v>
      </c>
      <c r="Y33" s="64"/>
      <c r="Z33" s="62">
        <v>25.376158403420803</v>
      </c>
      <c r="AA33" s="115">
        <v>31.468657533274325</v>
      </c>
      <c r="AB33" s="7"/>
      <c r="AC33" s="124">
        <v>1.0016972100734916</v>
      </c>
      <c r="AD33" s="124">
        <v>1.1386575610609042</v>
      </c>
      <c r="AE33" s="7"/>
      <c r="AF33" s="66">
        <v>10461</v>
      </c>
      <c r="AG33" s="116">
        <v>17431</v>
      </c>
    </row>
    <row r="34" spans="1:33" ht="12.75" customHeight="1" x14ac:dyDescent="0.25">
      <c r="A34" s="17"/>
      <c r="B34" s="41"/>
      <c r="C34" s="41"/>
      <c r="D34" s="41"/>
      <c r="E34" s="41"/>
      <c r="F34" s="41"/>
      <c r="G34" s="41"/>
      <c r="H34" s="41"/>
      <c r="I34" s="41"/>
      <c r="J34" s="41"/>
      <c r="K34" s="41"/>
      <c r="L34" s="41"/>
      <c r="M34" s="41"/>
      <c r="N34" s="41"/>
      <c r="O34" s="42"/>
      <c r="S34" s="17"/>
      <c r="T34" s="41"/>
      <c r="U34" s="41"/>
      <c r="V34" s="41"/>
      <c r="W34" s="41"/>
      <c r="X34" s="41"/>
      <c r="Y34" s="41"/>
      <c r="Z34" s="41"/>
      <c r="AA34" s="42"/>
    </row>
    <row r="35" spans="1:33" ht="12.75" customHeight="1" x14ac:dyDescent="0.25">
      <c r="A35" s="43" t="s">
        <v>35</v>
      </c>
      <c r="B35" s="41"/>
      <c r="C35" s="41"/>
      <c r="D35" s="41"/>
      <c r="E35" s="41"/>
      <c r="F35" s="41"/>
      <c r="G35" s="41"/>
      <c r="H35" s="41"/>
      <c r="I35" s="41"/>
      <c r="J35" s="41"/>
      <c r="K35" s="41"/>
      <c r="L35" s="41"/>
      <c r="M35" s="41"/>
      <c r="N35" s="41"/>
      <c r="O35" s="42"/>
      <c r="S35" s="43" t="s">
        <v>35</v>
      </c>
      <c r="T35" s="41"/>
      <c r="U35" s="41"/>
      <c r="V35" s="41"/>
      <c r="W35" s="41"/>
      <c r="X35" s="41"/>
      <c r="Y35" s="41"/>
      <c r="Z35" s="41"/>
      <c r="AA35" s="42"/>
    </row>
    <row r="36" spans="1:33" ht="12.75" customHeight="1" x14ac:dyDescent="0.25">
      <c r="A36" s="43" t="s">
        <v>36</v>
      </c>
      <c r="B36" s="41"/>
      <c r="C36" s="41"/>
      <c r="D36" s="41"/>
      <c r="E36" s="41"/>
      <c r="F36" s="41"/>
      <c r="G36" s="41"/>
      <c r="H36" s="41"/>
      <c r="I36" s="41"/>
      <c r="J36" s="41"/>
      <c r="K36" s="41"/>
      <c r="L36" s="41"/>
      <c r="M36" s="41"/>
      <c r="N36" s="41"/>
      <c r="O36" s="42"/>
      <c r="S36" s="43" t="s">
        <v>145</v>
      </c>
      <c r="T36" s="41"/>
      <c r="U36" s="41"/>
      <c r="V36" s="41"/>
      <c r="W36" s="41"/>
      <c r="X36" s="41"/>
      <c r="Y36" s="41"/>
      <c r="Z36" s="41"/>
      <c r="AA36" s="42"/>
    </row>
    <row r="37" spans="1:33" ht="12.75" customHeight="1" x14ac:dyDescent="0.25">
      <c r="A37" s="44" t="s">
        <v>37</v>
      </c>
      <c r="B37" s="41"/>
      <c r="C37" s="41"/>
      <c r="D37" s="41"/>
      <c r="E37" s="41"/>
      <c r="F37" s="41"/>
      <c r="G37" s="41"/>
      <c r="H37" s="41"/>
      <c r="I37" s="41"/>
      <c r="J37" s="41"/>
      <c r="K37" s="41"/>
      <c r="L37" s="41"/>
      <c r="M37" s="41"/>
      <c r="N37" s="41"/>
      <c r="O37" s="42"/>
      <c r="S37" s="43" t="s">
        <v>37</v>
      </c>
      <c r="T37" s="41"/>
      <c r="U37" s="41"/>
      <c r="V37" s="41"/>
      <c r="W37" s="41"/>
      <c r="X37" s="41"/>
      <c r="Y37" s="41"/>
      <c r="Z37" s="41"/>
      <c r="AA37" s="42"/>
    </row>
    <row r="38" spans="1:33" x14ac:dyDescent="0.25">
      <c r="A38" s="43" t="s">
        <v>38</v>
      </c>
      <c r="S38" s="43" t="s">
        <v>38</v>
      </c>
      <c r="T38" s="41"/>
      <c r="U38" s="41"/>
      <c r="V38" s="41"/>
      <c r="W38" s="41"/>
      <c r="X38" s="41"/>
      <c r="Y38" s="41"/>
      <c r="Z38" s="41"/>
      <c r="AA38" s="42"/>
    </row>
    <row r="39" spans="1:33" x14ac:dyDescent="0.25">
      <c r="S39" s="43"/>
      <c r="T39" s="41"/>
      <c r="U39" s="41"/>
      <c r="V39" s="41"/>
      <c r="W39" s="41"/>
      <c r="X39" s="41"/>
      <c r="Y39" s="41"/>
      <c r="Z39" s="41"/>
      <c r="AA39" s="42"/>
    </row>
    <row r="40" spans="1:33" x14ac:dyDescent="0.25">
      <c r="A40" s="45" t="s">
        <v>39</v>
      </c>
      <c r="O40" s="46" t="s">
        <v>40</v>
      </c>
      <c r="S40" s="45" t="s">
        <v>39</v>
      </c>
      <c r="AG40" s="117" t="s">
        <v>40</v>
      </c>
    </row>
    <row r="41" spans="1:33" x14ac:dyDescent="0.25">
      <c r="A41" s="45" t="s">
        <v>41</v>
      </c>
      <c r="O41" s="46" t="s">
        <v>42</v>
      </c>
      <c r="S41" s="45" t="s">
        <v>41</v>
      </c>
      <c r="AG41" s="117" t="s">
        <v>146</v>
      </c>
    </row>
    <row r="42" spans="1:33" x14ac:dyDescent="0.25">
      <c r="A42" s="47" t="s">
        <v>43</v>
      </c>
      <c r="O42" s="46" t="s">
        <v>44</v>
      </c>
      <c r="S42" s="47" t="s">
        <v>147</v>
      </c>
      <c r="AG42" s="117" t="s">
        <v>148</v>
      </c>
    </row>
    <row r="44" spans="1:33" x14ac:dyDescent="0.25">
      <c r="A44" s="43" t="s">
        <v>45</v>
      </c>
      <c r="S44" s="43" t="s">
        <v>45</v>
      </c>
    </row>
    <row r="46" spans="1:33" ht="12.75" customHeight="1" x14ac:dyDescent="0.25">
      <c r="S46" s="126" t="s">
        <v>149</v>
      </c>
      <c r="T46" s="126"/>
      <c r="U46" s="126"/>
      <c r="V46" s="126"/>
      <c r="W46" s="126"/>
      <c r="X46" s="126"/>
      <c r="Y46" s="126"/>
      <c r="Z46" s="126"/>
      <c r="AA46" s="126"/>
      <c r="AB46" s="126"/>
      <c r="AC46" s="126"/>
      <c r="AD46" s="126"/>
      <c r="AE46" s="126"/>
      <c r="AF46" s="126"/>
      <c r="AG46" s="126"/>
    </row>
    <row r="47" spans="1:33" ht="12.75" customHeight="1" x14ac:dyDescent="0.25"/>
    <row r="48" spans="1:33" ht="12.75" customHeight="1" x14ac:dyDescent="0.25"/>
    <row r="49" spans="1:19" ht="12.75" customHeight="1" x14ac:dyDescent="0.25"/>
    <row r="50" spans="1:19" ht="12.75" customHeight="1" x14ac:dyDescent="0.25">
      <c r="A50" s="1" t="s">
        <v>0</v>
      </c>
      <c r="B50" s="2"/>
      <c r="C50" s="2"/>
      <c r="D50" s="2"/>
      <c r="E50" s="2"/>
      <c r="F50" s="2"/>
      <c r="G50" s="2"/>
      <c r="H50" s="2"/>
      <c r="I50" s="2"/>
      <c r="J50" s="2"/>
      <c r="K50" s="2"/>
      <c r="L50" s="2"/>
      <c r="M50" s="2"/>
      <c r="N50" s="2"/>
      <c r="O50" s="2"/>
      <c r="P50" s="2"/>
      <c r="S50" s="9"/>
    </row>
    <row r="51" spans="1:19" ht="12.75" customHeight="1" x14ac:dyDescent="0.25">
      <c r="A51" s="102" t="s">
        <v>1</v>
      </c>
      <c r="B51" s="25"/>
      <c r="C51" s="25"/>
      <c r="D51" s="25"/>
      <c r="E51" s="25"/>
      <c r="F51" s="25"/>
      <c r="G51" s="25"/>
      <c r="H51" s="25"/>
      <c r="I51" s="25"/>
      <c r="J51" s="25"/>
      <c r="K51" s="25"/>
      <c r="L51" s="25"/>
      <c r="M51" s="25"/>
      <c r="N51" s="25"/>
      <c r="O51" s="25"/>
      <c r="P51" s="25"/>
      <c r="S51" s="48"/>
    </row>
    <row r="52" spans="1:19" ht="12.75" customHeight="1" x14ac:dyDescent="0.25">
      <c r="A52" s="103"/>
      <c r="B52" s="25"/>
      <c r="C52" s="25"/>
      <c r="D52" s="25"/>
      <c r="E52" s="25"/>
      <c r="F52" s="25"/>
      <c r="G52" s="25"/>
      <c r="H52" s="25"/>
      <c r="I52" s="25"/>
      <c r="J52" s="25"/>
      <c r="K52" s="25"/>
      <c r="L52" s="25"/>
      <c r="M52" s="25"/>
      <c r="N52" s="25"/>
      <c r="O52" s="25"/>
      <c r="P52" s="25"/>
      <c r="S52" s="48"/>
    </row>
    <row r="53" spans="1:19" ht="12.75" customHeight="1" x14ac:dyDescent="0.25">
      <c r="A53" s="4" t="s">
        <v>46</v>
      </c>
      <c r="B53" s="2"/>
      <c r="C53" s="2"/>
      <c r="D53" s="2"/>
      <c r="E53" s="2"/>
      <c r="F53" s="2"/>
      <c r="G53" s="2"/>
      <c r="H53" s="2"/>
      <c r="I53" s="2"/>
      <c r="J53" s="2"/>
      <c r="K53" s="2"/>
      <c r="L53" s="2"/>
      <c r="M53" s="2"/>
      <c r="N53" s="2"/>
      <c r="O53" s="2"/>
      <c r="P53" s="2"/>
      <c r="S53" s="48"/>
    </row>
    <row r="54" spans="1:19" ht="12.75" customHeight="1" x14ac:dyDescent="0.25">
      <c r="A54" s="4" t="s">
        <v>150</v>
      </c>
      <c r="B54" s="2"/>
      <c r="C54" s="2"/>
      <c r="D54" s="2"/>
      <c r="E54" s="2"/>
      <c r="F54" s="2"/>
      <c r="G54" s="2"/>
      <c r="H54" s="2"/>
      <c r="I54" s="2"/>
      <c r="J54" s="2"/>
      <c r="K54" s="2"/>
      <c r="L54" s="2"/>
      <c r="M54" s="2"/>
      <c r="N54" s="2"/>
      <c r="O54" s="2"/>
      <c r="P54" s="2"/>
      <c r="S54" s="48"/>
    </row>
    <row r="55" spans="1:19" ht="12.75" customHeight="1" x14ac:dyDescent="0.25">
      <c r="A55" s="5"/>
      <c r="B55" s="104"/>
      <c r="C55" s="104"/>
      <c r="D55" s="104"/>
      <c r="E55" s="104"/>
      <c r="F55" s="104"/>
      <c r="G55" s="104"/>
      <c r="H55" s="104"/>
      <c r="I55" s="104"/>
      <c r="J55" s="104"/>
      <c r="K55" s="104"/>
      <c r="L55" s="104"/>
      <c r="M55" s="104"/>
      <c r="N55" s="104"/>
      <c r="O55" s="104"/>
      <c r="P55" s="104"/>
      <c r="S55" s="48"/>
    </row>
    <row r="56" spans="1:19" ht="12.75" customHeight="1" thickBot="1" x14ac:dyDescent="0.3">
      <c r="A56" s="105"/>
      <c r="B56" s="105"/>
      <c r="C56" s="105"/>
      <c r="D56" s="105"/>
      <c r="E56" s="105"/>
      <c r="F56" s="105"/>
      <c r="G56" s="105"/>
      <c r="H56" s="105"/>
      <c r="I56" s="106"/>
      <c r="J56" s="105"/>
      <c r="K56" s="105"/>
      <c r="L56" s="105"/>
      <c r="M56" s="105"/>
      <c r="N56" s="105"/>
      <c r="O56" s="8" t="s">
        <v>141</v>
      </c>
      <c r="P56" s="104"/>
      <c r="S56" s="48"/>
    </row>
    <row r="57" spans="1:19" ht="12.75" customHeight="1" x14ac:dyDescent="0.25">
      <c r="A57" s="17"/>
      <c r="B57" s="107" t="s">
        <v>151</v>
      </c>
      <c r="C57" s="107"/>
      <c r="D57" s="9"/>
      <c r="E57" s="107" t="s">
        <v>152</v>
      </c>
      <c r="F57" s="107"/>
      <c r="G57" s="9"/>
      <c r="H57" s="67" t="s">
        <v>153</v>
      </c>
      <c r="I57" s="67"/>
      <c r="J57" s="9"/>
      <c r="K57" s="67" t="s">
        <v>154</v>
      </c>
      <c r="L57" s="67"/>
      <c r="M57" s="49"/>
      <c r="N57" s="108" t="s">
        <v>51</v>
      </c>
      <c r="O57" s="108"/>
      <c r="P57" s="5"/>
      <c r="S57" s="48"/>
    </row>
    <row r="58" spans="1:19" ht="12.75" customHeight="1" x14ac:dyDescent="0.25">
      <c r="A58" s="14"/>
      <c r="B58" s="15" t="s">
        <v>142</v>
      </c>
      <c r="C58" s="15" t="s">
        <v>143</v>
      </c>
      <c r="D58" s="16"/>
      <c r="E58" s="15" t="s">
        <v>142</v>
      </c>
      <c r="F58" s="15" t="s">
        <v>143</v>
      </c>
      <c r="G58" s="16"/>
      <c r="H58" s="15" t="s">
        <v>142</v>
      </c>
      <c r="I58" s="15" t="s">
        <v>143</v>
      </c>
      <c r="J58" s="16"/>
      <c r="K58" s="15" t="s">
        <v>142</v>
      </c>
      <c r="L58" s="15" t="s">
        <v>143</v>
      </c>
      <c r="M58" s="15"/>
      <c r="N58" s="15" t="s">
        <v>142</v>
      </c>
      <c r="O58" s="15" t="s">
        <v>143</v>
      </c>
      <c r="P58" s="5"/>
      <c r="S58" s="48"/>
    </row>
    <row r="59" spans="1:19" ht="12.75" customHeight="1" x14ac:dyDescent="0.25">
      <c r="A59" s="34" t="s">
        <v>11</v>
      </c>
      <c r="B59" s="50"/>
      <c r="C59" s="50"/>
      <c r="D59" s="50"/>
      <c r="E59" s="53"/>
      <c r="F59" s="50"/>
      <c r="G59" s="50"/>
      <c r="H59" s="50"/>
      <c r="I59" s="53"/>
      <c r="J59" s="118"/>
      <c r="K59" s="104"/>
      <c r="L59" s="104"/>
      <c r="M59" s="25"/>
      <c r="S59" s="48"/>
    </row>
    <row r="60" spans="1:19" ht="12.75" customHeight="1" x14ac:dyDescent="0.25">
      <c r="A60" s="5" t="s">
        <v>12</v>
      </c>
      <c r="B60" s="54">
        <v>44.957847301580458</v>
      </c>
      <c r="C60" s="54">
        <v>29.135723955532082</v>
      </c>
      <c r="D60" s="52"/>
      <c r="E60" s="54">
        <v>41.479980163436039</v>
      </c>
      <c r="F60" s="54">
        <v>40.84628912069217</v>
      </c>
      <c r="G60" s="52"/>
      <c r="H60" s="54">
        <v>13.562172534983507</v>
      </c>
      <c r="I60" s="109">
        <v>30.017986923775737</v>
      </c>
      <c r="J60" s="104"/>
      <c r="K60" s="119">
        <v>0.70322775394036097</v>
      </c>
      <c r="L60" s="119">
        <v>1.0815092596534781</v>
      </c>
      <c r="N60" s="56">
        <v>490</v>
      </c>
      <c r="O60" s="110">
        <v>816</v>
      </c>
      <c r="S60" s="48"/>
    </row>
    <row r="61" spans="1:19" ht="12.75" customHeight="1" x14ac:dyDescent="0.25">
      <c r="A61" s="5" t="s">
        <v>13</v>
      </c>
      <c r="B61" s="54">
        <v>31.028340469039552</v>
      </c>
      <c r="C61" s="54">
        <v>28.270088025860503</v>
      </c>
      <c r="D61" s="52"/>
      <c r="E61" s="54">
        <v>43.840660745095526</v>
      </c>
      <c r="F61" s="54">
        <v>42.598965524813813</v>
      </c>
      <c r="G61" s="52"/>
      <c r="H61" s="54">
        <v>25.129401239695827</v>
      </c>
      <c r="I61" s="109">
        <v>29.130946449325702</v>
      </c>
      <c r="J61" s="104"/>
      <c r="K61" s="119">
        <v>0.98987139547887226</v>
      </c>
      <c r="L61" s="119">
        <v>1.0706392693105447</v>
      </c>
      <c r="N61" s="56">
        <v>1292</v>
      </c>
      <c r="O61" s="110">
        <v>2114</v>
      </c>
      <c r="S61" s="48"/>
    </row>
    <row r="62" spans="1:19" ht="12.75" customHeight="1" x14ac:dyDescent="0.25">
      <c r="A62" s="5" t="s">
        <v>14</v>
      </c>
      <c r="B62" s="54">
        <v>33.981763596388433</v>
      </c>
      <c r="C62" s="54">
        <v>25.461617071227405</v>
      </c>
      <c r="D62" s="52"/>
      <c r="E62" s="54">
        <v>44.916909409493201</v>
      </c>
      <c r="F62" s="54">
        <v>43.61176179015834</v>
      </c>
      <c r="G62" s="52"/>
      <c r="H62" s="54">
        <v>21.10132699411837</v>
      </c>
      <c r="I62" s="109">
        <v>30.926621138614262</v>
      </c>
      <c r="J62" s="104"/>
      <c r="K62" s="119">
        <v>0.90430910369303896</v>
      </c>
      <c r="L62" s="119">
        <v>1.12461115409622</v>
      </c>
      <c r="N62" s="56">
        <v>886</v>
      </c>
      <c r="O62" s="110">
        <v>1440</v>
      </c>
      <c r="S62" s="48"/>
    </row>
    <row r="63" spans="1:19" ht="12.75" customHeight="1" x14ac:dyDescent="0.25">
      <c r="A63" s="5" t="s">
        <v>15</v>
      </c>
      <c r="B63" s="54">
        <v>28.438457152706881</v>
      </c>
      <c r="C63" s="54">
        <v>20.115323396421822</v>
      </c>
      <c r="D63" s="52"/>
      <c r="E63" s="54">
        <v>40.137100730585132</v>
      </c>
      <c r="F63" s="54">
        <v>45.49790301314254</v>
      </c>
      <c r="G63" s="52"/>
      <c r="H63" s="54">
        <v>31.424442116707993</v>
      </c>
      <c r="I63" s="109">
        <v>34.386773590435645</v>
      </c>
      <c r="J63" s="104"/>
      <c r="K63" s="119">
        <v>1.0947639189063765</v>
      </c>
      <c r="L63" s="119">
        <v>1.2073062074301604</v>
      </c>
      <c r="N63" s="56">
        <v>770</v>
      </c>
      <c r="O63" s="110">
        <v>1298</v>
      </c>
      <c r="S63" s="48"/>
    </row>
    <row r="64" spans="1:19" ht="12.75" customHeight="1" x14ac:dyDescent="0.25">
      <c r="A64" s="5" t="s">
        <v>16</v>
      </c>
      <c r="B64" s="54">
        <v>29.499233732344777</v>
      </c>
      <c r="C64" s="54">
        <v>21.430021522654595</v>
      </c>
      <c r="D64" s="52"/>
      <c r="E64" s="54">
        <v>42.194424885059853</v>
      </c>
      <c r="F64" s="54">
        <v>43.229559890593265</v>
      </c>
      <c r="G64" s="52"/>
      <c r="H64" s="54">
        <v>28.306341382595367</v>
      </c>
      <c r="I64" s="109">
        <v>35.340418586752151</v>
      </c>
      <c r="J64" s="104"/>
      <c r="K64" s="119">
        <v>1.0504804705297603</v>
      </c>
      <c r="L64" s="119">
        <v>1.2172324900151126</v>
      </c>
      <c r="N64" s="56">
        <v>975</v>
      </c>
      <c r="O64" s="110">
        <v>1562</v>
      </c>
      <c r="S64" s="48"/>
    </row>
    <row r="65" spans="1:19" ht="12.75" customHeight="1" x14ac:dyDescent="0.25">
      <c r="A65" s="5" t="s">
        <v>17</v>
      </c>
      <c r="B65" s="54">
        <v>21.788603721811469</v>
      </c>
      <c r="C65" s="54">
        <v>18.403956062527659</v>
      </c>
      <c r="D65" s="52"/>
      <c r="E65" s="54">
        <v>46.880886788549276</v>
      </c>
      <c r="F65" s="54">
        <v>44.473377408259992</v>
      </c>
      <c r="G65" s="52"/>
      <c r="H65" s="54">
        <v>31.330509489639251</v>
      </c>
      <c r="I65" s="109">
        <v>37.122666529212339</v>
      </c>
      <c r="J65" s="104"/>
      <c r="K65" s="119">
        <v>1.1739277197643649</v>
      </c>
      <c r="L65" s="119">
        <v>1.2995778005724861</v>
      </c>
      <c r="N65" s="56">
        <v>740</v>
      </c>
      <c r="O65" s="110">
        <v>1714</v>
      </c>
      <c r="S65" s="48"/>
    </row>
    <row r="66" spans="1:19" ht="12.75" customHeight="1" x14ac:dyDescent="0.25">
      <c r="A66" s="5" t="s">
        <v>18</v>
      </c>
      <c r="B66" s="54">
        <v>39.40115268370446</v>
      </c>
      <c r="C66" s="54">
        <v>44.639459156595116</v>
      </c>
      <c r="D66" s="52"/>
      <c r="E66" s="54">
        <v>43.108783622946916</v>
      </c>
      <c r="F66" s="54">
        <v>39.676002437495185</v>
      </c>
      <c r="G66" s="52"/>
      <c r="H66" s="54">
        <v>17.490063693348624</v>
      </c>
      <c r="I66" s="109">
        <v>15.68453840590972</v>
      </c>
      <c r="J66" s="104"/>
      <c r="K66" s="119">
        <v>0.81218036109728553</v>
      </c>
      <c r="L66" s="119">
        <v>0.75186679357150499</v>
      </c>
      <c r="N66" s="56">
        <v>1387</v>
      </c>
      <c r="O66" s="110">
        <v>2155</v>
      </c>
      <c r="S66" s="9"/>
    </row>
    <row r="67" spans="1:19" ht="12.75" customHeight="1" x14ac:dyDescent="0.25">
      <c r="A67" s="5" t="s">
        <v>19</v>
      </c>
      <c r="B67" s="54">
        <v>20.858685288206281</v>
      </c>
      <c r="C67" s="54">
        <v>15.890118881647227</v>
      </c>
      <c r="D67" s="52"/>
      <c r="E67" s="54">
        <v>45.480549591510552</v>
      </c>
      <c r="F67" s="54">
        <v>44.594296400331388</v>
      </c>
      <c r="G67" s="52"/>
      <c r="H67" s="54">
        <v>33.660765120283159</v>
      </c>
      <c r="I67" s="109">
        <v>39.515584718021387</v>
      </c>
      <c r="J67" s="104"/>
      <c r="K67" s="119">
        <v>1.1968500696249853</v>
      </c>
      <c r="L67" s="119">
        <v>1.3245309028001555</v>
      </c>
      <c r="N67" s="56">
        <v>1544</v>
      </c>
      <c r="O67" s="110">
        <v>2367</v>
      </c>
      <c r="S67" s="9"/>
    </row>
    <row r="68" spans="1:19" ht="12.75" customHeight="1" x14ac:dyDescent="0.25">
      <c r="A68" s="5" t="s">
        <v>20</v>
      </c>
      <c r="B68" s="54">
        <v>22.481133475664755</v>
      </c>
      <c r="C68" s="54">
        <v>16.550720824801274</v>
      </c>
      <c r="D68" s="52"/>
      <c r="E68" s="54">
        <v>47.716037401956854</v>
      </c>
      <c r="F68" s="54">
        <v>47.599265478911377</v>
      </c>
      <c r="G68" s="52"/>
      <c r="H68" s="54">
        <v>29.801687426503328</v>
      </c>
      <c r="I68" s="109">
        <v>35.850013696287348</v>
      </c>
      <c r="J68" s="104"/>
      <c r="K68" s="119">
        <v>1.1626250171256338</v>
      </c>
      <c r="L68" s="119">
        <v>1.2778175715055324</v>
      </c>
      <c r="N68" s="56">
        <v>898</v>
      </c>
      <c r="O68" s="110">
        <v>1547</v>
      </c>
      <c r="S68" s="9"/>
    </row>
    <row r="69" spans="1:19" ht="12.75" customHeight="1" x14ac:dyDescent="0.25">
      <c r="A69" s="5" t="s">
        <v>21</v>
      </c>
      <c r="B69" s="54">
        <v>29.522230719663945</v>
      </c>
      <c r="C69" s="54">
        <v>24.847538427639414</v>
      </c>
      <c r="D69" s="52"/>
      <c r="E69" s="54">
        <v>44.180614981906395</v>
      </c>
      <c r="F69" s="54">
        <v>43.523643862106645</v>
      </c>
      <c r="G69" s="52"/>
      <c r="H69" s="54">
        <v>26.29726578090127</v>
      </c>
      <c r="I69" s="109">
        <v>31.628817710253927</v>
      </c>
      <c r="J69" s="104"/>
      <c r="K69" s="119">
        <v>1.0237290176287035</v>
      </c>
      <c r="L69" s="119">
        <v>1.1419742871390937</v>
      </c>
      <c r="N69" s="56">
        <v>8982</v>
      </c>
      <c r="O69" s="110">
        <v>15013</v>
      </c>
      <c r="S69" s="9"/>
    </row>
    <row r="70" spans="1:19" ht="12.75" customHeight="1" x14ac:dyDescent="0.25">
      <c r="A70" s="5" t="s">
        <v>22</v>
      </c>
      <c r="B70" s="54">
        <v>32.028222013170272</v>
      </c>
      <c r="C70" s="54">
        <v>23.745353554907052</v>
      </c>
      <c r="D70" s="52"/>
      <c r="E70" s="54">
        <v>43.858889934148635</v>
      </c>
      <c r="F70" s="54">
        <v>40.267702986844306</v>
      </c>
      <c r="G70" s="52"/>
      <c r="H70" s="54">
        <v>24.11288805268109</v>
      </c>
      <c r="I70" s="109">
        <v>35.986943458248625</v>
      </c>
      <c r="J70" s="104"/>
      <c r="K70" s="119">
        <v>0.96991533396048912</v>
      </c>
      <c r="L70" s="119">
        <v>1.2248463970354491</v>
      </c>
      <c r="N70" s="56">
        <v>534</v>
      </c>
      <c r="O70" s="110">
        <v>860</v>
      </c>
      <c r="S70" s="9"/>
    </row>
    <row r="71" spans="1:19" ht="12.75" customHeight="1" x14ac:dyDescent="0.25">
      <c r="A71" s="5" t="s">
        <v>23</v>
      </c>
      <c r="B71" s="54">
        <v>37.596279458640332</v>
      </c>
      <c r="C71" s="54">
        <v>29.171376113965863</v>
      </c>
      <c r="D71" s="52"/>
      <c r="E71" s="54">
        <v>44.956889794638663</v>
      </c>
      <c r="F71" s="54">
        <v>43.34317917659844</v>
      </c>
      <c r="G71" s="52"/>
      <c r="H71" s="54">
        <v>17.446830746721016</v>
      </c>
      <c r="I71" s="109">
        <v>27.485444709435686</v>
      </c>
      <c r="J71" s="104"/>
      <c r="K71" s="119">
        <v>0.81290693421121385</v>
      </c>
      <c r="L71" s="119">
        <v>1.0602264176707565</v>
      </c>
      <c r="N71" s="56">
        <v>945</v>
      </c>
      <c r="O71" s="110">
        <v>1558</v>
      </c>
      <c r="S71" s="9"/>
    </row>
    <row r="72" spans="1:19" ht="12.75" customHeight="1" x14ac:dyDescent="0.25">
      <c r="A72" s="17" t="s">
        <v>24</v>
      </c>
      <c r="B72" s="54">
        <v>29.011147449909224</v>
      </c>
      <c r="C72" s="54">
        <v>22.243915121174108</v>
      </c>
      <c r="D72" s="52"/>
      <c r="E72" s="54">
        <v>44.407370786913184</v>
      </c>
      <c r="F72" s="54">
        <v>43.898183703108742</v>
      </c>
      <c r="G72" s="52"/>
      <c r="H72" s="54">
        <v>26.581261305352832</v>
      </c>
      <c r="I72" s="109">
        <v>33.857901175717132</v>
      </c>
      <c r="J72" s="104"/>
      <c r="K72" s="119">
        <v>1.0306580349889389</v>
      </c>
      <c r="L72" s="119">
        <v>1.1972061170317889</v>
      </c>
      <c r="N72" s="56">
        <v>9074</v>
      </c>
      <c r="O72" s="110">
        <v>15276</v>
      </c>
      <c r="S72" s="9"/>
    </row>
    <row r="73" spans="1:19" ht="12.75" customHeight="1" x14ac:dyDescent="0.25">
      <c r="A73" s="14" t="s">
        <v>25</v>
      </c>
      <c r="B73" s="57">
        <v>30.388416539495676</v>
      </c>
      <c r="C73" s="57">
        <v>25.188246992134999</v>
      </c>
      <c r="D73" s="58"/>
      <c r="E73" s="57">
        <v>44.235233822511375</v>
      </c>
      <c r="F73" s="57">
        <v>43.34309547459069</v>
      </c>
      <c r="G73" s="58"/>
      <c r="H73" s="57">
        <v>25.376158403420803</v>
      </c>
      <c r="I73" s="111">
        <v>31.468657533274314</v>
      </c>
      <c r="J73" s="120"/>
      <c r="K73" s="121">
        <v>1.0016972100734916</v>
      </c>
      <c r="L73" s="121">
        <v>1.138657561060904</v>
      </c>
      <c r="M73" s="112"/>
      <c r="N73" s="60">
        <v>10461</v>
      </c>
      <c r="O73" s="113">
        <v>17431</v>
      </c>
      <c r="S73" s="9"/>
    </row>
    <row r="74" spans="1:19" ht="12.75" customHeight="1" x14ac:dyDescent="0.25">
      <c r="A74" s="34" t="s">
        <v>26</v>
      </c>
      <c r="B74" s="54"/>
      <c r="C74" s="54"/>
      <c r="D74" s="52"/>
      <c r="E74" s="54"/>
      <c r="F74" s="54"/>
      <c r="G74" s="52"/>
      <c r="H74" s="54"/>
      <c r="I74" s="114"/>
      <c r="J74" s="104"/>
      <c r="K74" s="122"/>
      <c r="L74" s="122"/>
      <c r="N74" s="56"/>
      <c r="O74" s="110"/>
    </row>
    <row r="75" spans="1:19" ht="12.75" customHeight="1" x14ac:dyDescent="0.25">
      <c r="A75" s="36" t="s">
        <v>27</v>
      </c>
      <c r="B75" s="54">
        <v>39.40115268370446</v>
      </c>
      <c r="C75" s="54">
        <v>44.639459156595116</v>
      </c>
      <c r="D75" s="52"/>
      <c r="E75" s="54">
        <v>43.108783622946916</v>
      </c>
      <c r="F75" s="54">
        <v>39.676002437495185</v>
      </c>
      <c r="G75" s="52"/>
      <c r="H75" s="54">
        <v>17.490063693348628</v>
      </c>
      <c r="I75" s="109">
        <v>15.68453840590972</v>
      </c>
      <c r="K75" s="123">
        <v>0.81218036109728553</v>
      </c>
      <c r="L75" s="123">
        <v>0.75186679357150499</v>
      </c>
      <c r="N75" s="56">
        <v>1387</v>
      </c>
      <c r="O75" s="110">
        <v>2155</v>
      </c>
    </row>
    <row r="76" spans="1:19" x14ac:dyDescent="0.25">
      <c r="A76" s="36" t="s">
        <v>28</v>
      </c>
      <c r="B76" s="54">
        <v>39.925251569040867</v>
      </c>
      <c r="C76" s="54">
        <v>32.949557418846673</v>
      </c>
      <c r="D76" s="52"/>
      <c r="E76" s="54">
        <v>39.99041056313353</v>
      </c>
      <c r="F76" s="54">
        <v>41.79266821113454</v>
      </c>
      <c r="G76" s="52"/>
      <c r="H76" s="54">
        <v>20.084337867825596</v>
      </c>
      <c r="I76" s="109">
        <v>25.257774370018787</v>
      </c>
      <c r="K76" s="123">
        <v>0.83191438354059222</v>
      </c>
      <c r="L76" s="123">
        <v>0.97420083748752417</v>
      </c>
      <c r="N76" s="56">
        <v>1635</v>
      </c>
      <c r="O76" s="110">
        <v>2736</v>
      </c>
    </row>
    <row r="77" spans="1:19" x14ac:dyDescent="0.25">
      <c r="A77" s="36" t="s">
        <v>29</v>
      </c>
      <c r="B77" s="54">
        <v>34.524722240270286</v>
      </c>
      <c r="C77" s="54">
        <v>27.291712058994101</v>
      </c>
      <c r="D77" s="52"/>
      <c r="E77" s="54">
        <v>43.665128971476832</v>
      </c>
      <c r="F77" s="54">
        <v>42.831874949113292</v>
      </c>
      <c r="G77" s="52"/>
      <c r="H77" s="54">
        <v>21.810148788252874</v>
      </c>
      <c r="I77" s="109">
        <v>29.876412991892614</v>
      </c>
      <c r="K77" s="123">
        <v>0.91997271132480019</v>
      </c>
      <c r="L77" s="123">
        <v>1.08940272789871</v>
      </c>
      <c r="N77" s="56">
        <v>1494</v>
      </c>
      <c r="O77" s="110">
        <v>2441</v>
      </c>
    </row>
    <row r="78" spans="1:19" x14ac:dyDescent="0.25">
      <c r="A78" s="36" t="s">
        <v>30</v>
      </c>
      <c r="B78" s="54">
        <v>29.451326822871739</v>
      </c>
      <c r="C78" s="54">
        <v>23.022794943570581</v>
      </c>
      <c r="D78" s="52"/>
      <c r="E78" s="54">
        <v>46.096483660581804</v>
      </c>
      <c r="F78" s="54">
        <v>46.595692196271187</v>
      </c>
      <c r="G78" s="52"/>
      <c r="H78" s="54">
        <v>24.451499361606682</v>
      </c>
      <c r="I78" s="109">
        <v>30.381512860158221</v>
      </c>
      <c r="K78" s="123">
        <v>0.99926497991635244</v>
      </c>
      <c r="L78" s="123">
        <v>1.1425393585550365</v>
      </c>
      <c r="N78" s="56">
        <v>2834</v>
      </c>
      <c r="O78" s="110">
        <v>4419</v>
      </c>
    </row>
    <row r="79" spans="1:19" x14ac:dyDescent="0.25">
      <c r="A79" s="36" t="s">
        <v>144</v>
      </c>
      <c r="B79" s="54">
        <v>25.420501376803827</v>
      </c>
      <c r="C79" s="54">
        <v>19.06294414491094</v>
      </c>
      <c r="D79" s="52"/>
      <c r="E79" s="54">
        <v>46.721006522411486</v>
      </c>
      <c r="F79" s="54">
        <v>46.999495832762641</v>
      </c>
      <c r="G79" s="52"/>
      <c r="H79" s="54">
        <v>27.927973434509745</v>
      </c>
      <c r="I79" s="109">
        <v>33.937560022326423</v>
      </c>
      <c r="K79" s="123">
        <v>1.0744089495676299</v>
      </c>
      <c r="L79" s="123">
        <v>1.2272406526298831</v>
      </c>
      <c r="N79" s="56">
        <v>947</v>
      </c>
      <c r="O79" s="110">
        <v>1631</v>
      </c>
    </row>
    <row r="80" spans="1:19" x14ac:dyDescent="0.25">
      <c r="A80" s="36" t="s">
        <v>54</v>
      </c>
      <c r="B80" s="54">
        <v>19.768564392136192</v>
      </c>
      <c r="C80" s="54">
        <v>16.175470214641326</v>
      </c>
      <c r="D80" s="52"/>
      <c r="E80" s="54">
        <v>45.489465410162147</v>
      </c>
      <c r="F80" s="54">
        <v>46.182389021207811</v>
      </c>
      <c r="G80" s="52"/>
      <c r="H80" s="54">
        <v>34.679250680178939</v>
      </c>
      <c r="I80" s="109">
        <v>37.642140764150859</v>
      </c>
      <c r="K80" s="123">
        <v>1.2160197613872761</v>
      </c>
      <c r="L80" s="123">
        <v>1.3031614750971654</v>
      </c>
      <c r="N80" s="56">
        <v>1023</v>
      </c>
      <c r="O80" s="110">
        <v>1223</v>
      </c>
    </row>
    <row r="81" spans="1:15" x14ac:dyDescent="0.25">
      <c r="A81" s="36" t="s">
        <v>59</v>
      </c>
      <c r="B81" s="54">
        <v>15.30992456085608</v>
      </c>
      <c r="C81" s="54">
        <v>8.8839769489867013</v>
      </c>
      <c r="D81" s="52"/>
      <c r="E81" s="54">
        <v>44.625649308933397</v>
      </c>
      <c r="F81" s="54">
        <v>39.526247840050537</v>
      </c>
      <c r="G81" s="52"/>
      <c r="H81" s="54">
        <v>40.066261632495745</v>
      </c>
      <c r="I81" s="109">
        <v>51.589775210962749</v>
      </c>
      <c r="K81" s="123">
        <v>1.3592287360963256</v>
      </c>
      <c r="L81" s="123">
        <v>1.5778408133394011</v>
      </c>
      <c r="N81" s="56">
        <v>1141</v>
      </c>
      <c r="O81" s="110">
        <v>2826</v>
      </c>
    </row>
    <row r="82" spans="1:15" ht="15.75" thickBot="1" x14ac:dyDescent="0.3">
      <c r="A82" s="37" t="s">
        <v>34</v>
      </c>
      <c r="B82" s="62">
        <v>30.388416539495676</v>
      </c>
      <c r="C82" s="62">
        <v>25.188246992135021</v>
      </c>
      <c r="D82" s="64"/>
      <c r="E82" s="62">
        <v>44.235233822511368</v>
      </c>
      <c r="F82" s="62">
        <v>43.343095474590648</v>
      </c>
      <c r="G82" s="64"/>
      <c r="H82" s="62">
        <v>25.376158403420803</v>
      </c>
      <c r="I82" s="115">
        <v>31.468657533274325</v>
      </c>
      <c r="J82" s="7"/>
      <c r="K82" s="124">
        <v>1.0016972100734916</v>
      </c>
      <c r="L82" s="124">
        <v>1.1386575610609042</v>
      </c>
      <c r="M82" s="7"/>
      <c r="N82" s="66">
        <v>10461</v>
      </c>
      <c r="O82" s="116">
        <v>17431</v>
      </c>
    </row>
    <row r="83" spans="1:15" x14ac:dyDescent="0.25">
      <c r="A83" s="17"/>
      <c r="B83" s="41"/>
      <c r="C83" s="41"/>
      <c r="D83" s="41"/>
      <c r="E83" s="41"/>
      <c r="F83" s="41"/>
      <c r="G83" s="41"/>
      <c r="H83" s="41"/>
      <c r="I83" s="42"/>
    </row>
    <row r="84" spans="1:15" x14ac:dyDescent="0.25">
      <c r="A84" s="43" t="s">
        <v>35</v>
      </c>
      <c r="B84" s="41"/>
      <c r="C84" s="41"/>
      <c r="D84" s="41"/>
      <c r="E84" s="41"/>
      <c r="F84" s="41"/>
      <c r="G84" s="41"/>
      <c r="H84" s="41"/>
      <c r="I84" s="42"/>
    </row>
    <row r="85" spans="1:15" x14ac:dyDescent="0.25">
      <c r="A85" s="43" t="s">
        <v>145</v>
      </c>
      <c r="B85" s="41"/>
      <c r="C85" s="41"/>
      <c r="D85" s="41"/>
      <c r="E85" s="41"/>
      <c r="F85" s="41"/>
      <c r="G85" s="41"/>
      <c r="H85" s="41"/>
      <c r="I85" s="42"/>
    </row>
    <row r="86" spans="1:15" x14ac:dyDescent="0.25">
      <c r="A86" s="43" t="s">
        <v>37</v>
      </c>
      <c r="B86" s="41"/>
      <c r="C86" s="41"/>
      <c r="D86" s="41"/>
      <c r="E86" s="41"/>
      <c r="F86" s="41"/>
      <c r="G86" s="41"/>
      <c r="H86" s="41"/>
      <c r="I86" s="42"/>
    </row>
    <row r="87" spans="1:15" x14ac:dyDescent="0.25">
      <c r="A87" s="43" t="s">
        <v>38</v>
      </c>
      <c r="B87" s="41"/>
      <c r="C87" s="41"/>
      <c r="D87" s="41"/>
      <c r="E87" s="41"/>
      <c r="F87" s="41"/>
      <c r="G87" s="41"/>
      <c r="H87" s="41"/>
      <c r="I87" s="42"/>
    </row>
    <row r="88" spans="1:15" x14ac:dyDescent="0.25">
      <c r="A88" s="43"/>
      <c r="B88" s="41"/>
      <c r="C88" s="41"/>
      <c r="D88" s="41"/>
      <c r="E88" s="41"/>
      <c r="F88" s="41"/>
      <c r="G88" s="41"/>
      <c r="H88" s="41"/>
      <c r="I88" s="42"/>
    </row>
    <row r="89" spans="1:15" x14ac:dyDescent="0.25">
      <c r="A89" s="45" t="s">
        <v>39</v>
      </c>
      <c r="O89" s="117" t="s">
        <v>40</v>
      </c>
    </row>
    <row r="90" spans="1:15" x14ac:dyDescent="0.25">
      <c r="A90" s="45" t="s">
        <v>41</v>
      </c>
      <c r="O90" s="117" t="s">
        <v>146</v>
      </c>
    </row>
    <row r="91" spans="1:15" x14ac:dyDescent="0.25">
      <c r="A91" s="47" t="s">
        <v>147</v>
      </c>
      <c r="O91" s="117" t="s">
        <v>148</v>
      </c>
    </row>
    <row r="93" spans="1:15" x14ac:dyDescent="0.25">
      <c r="A93" s="43" t="s">
        <v>45</v>
      </c>
    </row>
    <row r="95" spans="1:15" x14ac:dyDescent="0.25">
      <c r="A95" s="126" t="s">
        <v>149</v>
      </c>
      <c r="B95" s="126"/>
      <c r="C95" s="126"/>
      <c r="D95" s="126"/>
      <c r="E95" s="126"/>
      <c r="F95" s="126"/>
      <c r="G95" s="126"/>
      <c r="H95" s="126"/>
      <c r="I95" s="126"/>
      <c r="J95" s="126"/>
      <c r="K95" s="126"/>
      <c r="L95" s="126"/>
      <c r="M95" s="126"/>
      <c r="N95" s="126"/>
      <c r="O95" s="126"/>
    </row>
    <row r="99" spans="1:1" x14ac:dyDescent="0.25">
      <c r="A99" s="9"/>
    </row>
    <row r="100" spans="1:1" ht="15.75" x14ac:dyDescent="0.25">
      <c r="A100" s="48"/>
    </row>
  </sheetData>
  <mergeCells count="2">
    <mergeCell ref="S46:AG46"/>
    <mergeCell ref="A95:O95"/>
  </mergeCells>
  <hyperlinks>
    <hyperlink ref="A2" r:id="rId1"/>
    <hyperlink ref="A42" r:id="rId2"/>
    <hyperlink ref="S2" r:id="rId3"/>
    <hyperlink ref="S42" r:id="rId4" display="Notes &amp; definitions"/>
    <hyperlink ref="A51" r:id="rId5"/>
    <hyperlink ref="A91" r:id="rId6" display="Notes &amp; definition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72"/>
  <sheetViews>
    <sheetView topLeftCell="A10" workbookViewId="0">
      <selection activeCell="B33" sqref="B33"/>
    </sheetView>
  </sheetViews>
  <sheetFormatPr defaultRowHeight="15" x14ac:dyDescent="0.25"/>
  <cols>
    <col min="1" max="1" width="106.85546875" bestFit="1" customWidth="1"/>
    <col min="6" max="6" width="106.85546875" style="6" bestFit="1" customWidth="1"/>
    <col min="7" max="7" width="9.7109375" style="6" customWidth="1"/>
    <col min="11" max="11" width="40.85546875" style="6" customWidth="1"/>
    <col min="12" max="12" width="9.7109375" style="6" customWidth="1"/>
    <col min="16" max="16" width="40.85546875" style="6" customWidth="1"/>
    <col min="17" max="17" width="9.7109375" style="6" customWidth="1"/>
    <col min="21" max="21" width="40.85546875" style="6" customWidth="1"/>
    <col min="22" max="22" width="9.7109375" style="6" customWidth="1"/>
    <col min="26" max="26" width="40.85546875" style="6" customWidth="1"/>
    <col min="27" max="27" width="9.7109375" style="6" customWidth="1"/>
    <col min="31" max="31" width="40.85546875" style="6" customWidth="1"/>
    <col min="32" max="32" width="9.7109375" style="6" customWidth="1"/>
    <col min="36" max="36" width="40.85546875" style="6" customWidth="1"/>
    <col min="37" max="37" width="9.7109375" style="6" customWidth="1"/>
    <col min="41" max="41" width="40.85546875" style="6" customWidth="1"/>
    <col min="42" max="42" width="9.7109375" style="6" customWidth="1"/>
  </cols>
  <sheetData>
    <row r="1" spans="1:42" ht="15.75" x14ac:dyDescent="0.25">
      <c r="A1" s="1" t="s">
        <v>0</v>
      </c>
      <c r="B1" s="2"/>
      <c r="F1" s="1" t="s">
        <v>0</v>
      </c>
      <c r="G1" s="2"/>
      <c r="K1" s="1" t="s">
        <v>0</v>
      </c>
      <c r="L1" s="2"/>
      <c r="P1" s="1" t="s">
        <v>0</v>
      </c>
      <c r="Q1" s="2"/>
      <c r="U1" s="1" t="s">
        <v>0</v>
      </c>
      <c r="V1" s="2"/>
      <c r="Z1" s="1" t="s">
        <v>0</v>
      </c>
      <c r="AA1" s="2"/>
      <c r="AE1" s="1" t="s">
        <v>0</v>
      </c>
      <c r="AF1" s="2"/>
      <c r="AJ1" s="1" t="s">
        <v>0</v>
      </c>
      <c r="AK1" s="2"/>
      <c r="AO1" s="1" t="s">
        <v>0</v>
      </c>
      <c r="AP1" s="2"/>
    </row>
    <row r="2" spans="1:42" ht="15.75" x14ac:dyDescent="0.25">
      <c r="A2" s="102" t="s">
        <v>1</v>
      </c>
      <c r="B2" s="25"/>
      <c r="F2" s="3" t="s">
        <v>1</v>
      </c>
      <c r="G2" s="2"/>
      <c r="K2" s="3" t="s">
        <v>1</v>
      </c>
      <c r="L2" s="2"/>
      <c r="P2" s="3" t="s">
        <v>1</v>
      </c>
      <c r="Q2" s="2"/>
      <c r="U2" s="3" t="s">
        <v>1</v>
      </c>
      <c r="V2" s="2"/>
      <c r="Z2" s="3" t="s">
        <v>1</v>
      </c>
      <c r="AA2" s="2"/>
      <c r="AE2" s="3" t="s">
        <v>1</v>
      </c>
      <c r="AF2" s="2"/>
      <c r="AJ2" s="3" t="s">
        <v>1</v>
      </c>
      <c r="AK2" s="2"/>
      <c r="AO2" s="3" t="s">
        <v>1</v>
      </c>
      <c r="AP2" s="2"/>
    </row>
    <row r="3" spans="1:42" ht="15.75" x14ac:dyDescent="0.25">
      <c r="A3" s="103"/>
      <c r="B3" s="25"/>
      <c r="F3" s="1"/>
      <c r="G3" s="2"/>
      <c r="K3" s="1"/>
      <c r="L3" s="2"/>
      <c r="P3" s="1"/>
      <c r="Q3" s="2"/>
      <c r="U3" s="1"/>
      <c r="V3" s="2"/>
      <c r="Z3" s="1"/>
      <c r="AA3" s="2"/>
      <c r="AE3" s="1"/>
      <c r="AF3" s="2"/>
      <c r="AJ3" s="1"/>
      <c r="AK3" s="2"/>
      <c r="AO3" s="1"/>
      <c r="AP3" s="2"/>
    </row>
    <row r="4" spans="1:42" ht="15.75" x14ac:dyDescent="0.25">
      <c r="A4" s="4" t="s">
        <v>55</v>
      </c>
      <c r="B4" s="2"/>
      <c r="F4" s="4" t="s">
        <v>55</v>
      </c>
      <c r="G4" s="2"/>
      <c r="K4" s="4" t="s">
        <v>55</v>
      </c>
      <c r="L4" s="2"/>
      <c r="P4" s="4" t="s">
        <v>55</v>
      </c>
      <c r="Q4" s="2"/>
      <c r="U4" s="4" t="s">
        <v>55</v>
      </c>
      <c r="V4" s="2"/>
      <c r="Z4" s="4" t="s">
        <v>55</v>
      </c>
      <c r="AA4" s="2"/>
      <c r="AE4" s="4" t="s">
        <v>55</v>
      </c>
      <c r="AF4" s="2"/>
      <c r="AJ4" s="4" t="s">
        <v>55</v>
      </c>
      <c r="AK4" s="2"/>
      <c r="AO4" s="4" t="s">
        <v>55</v>
      </c>
      <c r="AP4" s="2"/>
    </row>
    <row r="5" spans="1:42" ht="18.75" x14ac:dyDescent="0.25">
      <c r="A5" s="4" t="s">
        <v>155</v>
      </c>
      <c r="B5" s="2"/>
      <c r="F5" s="4" t="s">
        <v>56</v>
      </c>
      <c r="G5" s="2"/>
      <c r="K5" s="4" t="s">
        <v>69</v>
      </c>
      <c r="L5" s="2"/>
      <c r="P5" s="4" t="s">
        <v>71</v>
      </c>
      <c r="Q5" s="2"/>
      <c r="U5" s="4" t="s">
        <v>73</v>
      </c>
      <c r="V5" s="2"/>
      <c r="Z5" s="4" t="s">
        <v>75</v>
      </c>
      <c r="AA5" s="2"/>
      <c r="AE5" s="4" t="s">
        <v>77</v>
      </c>
      <c r="AF5" s="2"/>
      <c r="AJ5" s="4" t="s">
        <v>79</v>
      </c>
      <c r="AK5" s="2"/>
      <c r="AO5" s="4" t="s">
        <v>81</v>
      </c>
      <c r="AP5" s="2"/>
    </row>
    <row r="6" spans="1:42" x14ac:dyDescent="0.25">
      <c r="A6" s="5"/>
      <c r="B6" s="104"/>
      <c r="F6" s="5"/>
      <c r="K6" s="5"/>
      <c r="P6" s="5"/>
      <c r="U6" s="5"/>
      <c r="Z6" s="5"/>
      <c r="AE6" s="5"/>
      <c r="AJ6" s="5"/>
      <c r="AO6" s="5"/>
    </row>
    <row r="7" spans="1:42" ht="15.75" thickBot="1" x14ac:dyDescent="0.3">
      <c r="A7" s="105"/>
      <c r="B7" s="105"/>
      <c r="F7" s="7"/>
      <c r="G7" s="7"/>
      <c r="K7" s="7"/>
      <c r="L7" s="7"/>
      <c r="P7" s="7"/>
      <c r="Q7" s="7"/>
      <c r="U7" s="7"/>
      <c r="V7" s="7"/>
      <c r="Z7" s="7"/>
      <c r="AA7" s="7"/>
      <c r="AE7" s="7"/>
      <c r="AF7" s="7"/>
      <c r="AJ7" s="7"/>
      <c r="AK7" s="7"/>
      <c r="AO7" s="7"/>
      <c r="AP7" s="7"/>
    </row>
    <row r="8" spans="1:42" ht="39" x14ac:dyDescent="0.25">
      <c r="A8" s="17"/>
      <c r="B8" s="67" t="s">
        <v>64</v>
      </c>
      <c r="F8" s="17"/>
      <c r="G8" s="67" t="s">
        <v>64</v>
      </c>
      <c r="K8" s="17"/>
      <c r="L8" s="67" t="s">
        <v>64</v>
      </c>
      <c r="P8" s="17"/>
      <c r="Q8" s="67" t="s">
        <v>64</v>
      </c>
      <c r="U8" s="17"/>
      <c r="V8" s="67" t="s">
        <v>64</v>
      </c>
      <c r="Z8" s="17"/>
      <c r="AA8" s="67" t="s">
        <v>64</v>
      </c>
      <c r="AE8" s="17"/>
      <c r="AF8" s="67" t="s">
        <v>64</v>
      </c>
      <c r="AJ8" s="17"/>
      <c r="AK8" s="67" t="s">
        <v>64</v>
      </c>
      <c r="AO8" s="17"/>
      <c r="AP8" s="67" t="s">
        <v>64</v>
      </c>
    </row>
    <row r="9" spans="1:42" ht="26.25" x14ac:dyDescent="0.25">
      <c r="A9" s="14"/>
      <c r="B9" s="15" t="s">
        <v>159</v>
      </c>
      <c r="F9" s="14"/>
      <c r="G9" s="15" t="s">
        <v>63</v>
      </c>
      <c r="K9" s="14"/>
      <c r="L9" s="15" t="s">
        <v>63</v>
      </c>
      <c r="P9" s="14"/>
      <c r="Q9" s="15" t="s">
        <v>63</v>
      </c>
      <c r="U9" s="14"/>
      <c r="V9" s="15" t="s">
        <v>63</v>
      </c>
      <c r="Z9" s="14"/>
      <c r="AA9" s="15" t="s">
        <v>63</v>
      </c>
      <c r="AE9" s="14"/>
      <c r="AF9" s="15" t="s">
        <v>63</v>
      </c>
      <c r="AJ9" s="14"/>
      <c r="AK9" s="15" t="s">
        <v>63</v>
      </c>
      <c r="AO9" s="14"/>
      <c r="AP9" s="15" t="s">
        <v>63</v>
      </c>
    </row>
    <row r="10" spans="1:42" x14ac:dyDescent="0.25">
      <c r="A10" s="34" t="s">
        <v>11</v>
      </c>
      <c r="B10" s="50"/>
      <c r="F10" s="34" t="s">
        <v>11</v>
      </c>
      <c r="G10" s="50"/>
      <c r="K10" s="34" t="s">
        <v>11</v>
      </c>
      <c r="L10" s="50"/>
      <c r="P10" s="34" t="s">
        <v>11</v>
      </c>
      <c r="Q10" s="50"/>
      <c r="U10" s="34" t="s">
        <v>11</v>
      </c>
      <c r="V10" s="50"/>
      <c r="Z10" s="34" t="s">
        <v>11</v>
      </c>
      <c r="AA10" s="50"/>
      <c r="AE10" s="34" t="s">
        <v>11</v>
      </c>
      <c r="AF10" s="50"/>
      <c r="AJ10" s="34" t="s">
        <v>11</v>
      </c>
      <c r="AK10" s="50"/>
      <c r="AO10" s="34" t="s">
        <v>11</v>
      </c>
      <c r="AP10" s="50"/>
    </row>
    <row r="11" spans="1:42" x14ac:dyDescent="0.25">
      <c r="A11" s="5" t="s">
        <v>12</v>
      </c>
      <c r="B11" s="52">
        <v>411.51140573107949</v>
      </c>
      <c r="F11" s="5" t="s">
        <v>12</v>
      </c>
      <c r="G11" s="52">
        <v>381.40887567452432</v>
      </c>
      <c r="K11" s="5" t="s">
        <v>12</v>
      </c>
      <c r="L11" s="52">
        <v>368.11474137626254</v>
      </c>
      <c r="P11" s="5" t="s">
        <v>12</v>
      </c>
      <c r="Q11" s="52">
        <v>389.21936989168921</v>
      </c>
      <c r="U11" s="5" t="s">
        <v>12</v>
      </c>
      <c r="V11" s="52">
        <v>404.58744207776027</v>
      </c>
      <c r="Z11" s="5" t="s">
        <v>12</v>
      </c>
      <c r="AA11" s="52">
        <v>405.76926213514457</v>
      </c>
      <c r="AE11" s="5" t="s">
        <v>12</v>
      </c>
      <c r="AF11" s="52">
        <v>403.33831992353817</v>
      </c>
      <c r="AJ11" s="5" t="s">
        <v>12</v>
      </c>
      <c r="AK11" s="52">
        <v>380.7177415194119</v>
      </c>
      <c r="AO11" s="5" t="s">
        <v>12</v>
      </c>
      <c r="AP11" s="52">
        <v>371.37275512831519</v>
      </c>
    </row>
    <row r="12" spans="1:42" x14ac:dyDescent="0.25">
      <c r="A12" s="5" t="s">
        <v>13</v>
      </c>
      <c r="B12" s="52">
        <v>388.17461855936193</v>
      </c>
      <c r="F12" s="5" t="s">
        <v>13</v>
      </c>
      <c r="G12" s="52">
        <v>411.02973758219247</v>
      </c>
      <c r="K12" s="5" t="s">
        <v>13</v>
      </c>
      <c r="L12" s="52">
        <v>407.5508362685182</v>
      </c>
      <c r="P12" s="5" t="s">
        <v>13</v>
      </c>
      <c r="Q12" s="52">
        <v>417.10322992129773</v>
      </c>
      <c r="U12" s="5" t="s">
        <v>13</v>
      </c>
      <c r="V12" s="52">
        <v>438.51954768350282</v>
      </c>
      <c r="Z12" s="5" t="s">
        <v>13</v>
      </c>
      <c r="AA12" s="52">
        <v>455.33731182795702</v>
      </c>
      <c r="AE12" s="5" t="s">
        <v>13</v>
      </c>
      <c r="AF12" s="52">
        <v>436.47749332941885</v>
      </c>
      <c r="AJ12" s="5" t="s">
        <v>13</v>
      </c>
      <c r="AK12" s="52">
        <v>436.64289318950051</v>
      </c>
      <c r="AO12" s="5" t="s">
        <v>13</v>
      </c>
      <c r="AP12" s="52">
        <v>453.21161647861891</v>
      </c>
    </row>
    <row r="13" spans="1:42" x14ac:dyDescent="0.25">
      <c r="A13" s="5" t="s">
        <v>14</v>
      </c>
      <c r="B13" s="52">
        <v>410.26119906913237</v>
      </c>
      <c r="F13" s="5" t="s">
        <v>14</v>
      </c>
      <c r="G13" s="52">
        <v>403.00780327580912</v>
      </c>
      <c r="K13" s="5" t="s">
        <v>14</v>
      </c>
      <c r="L13" s="52">
        <v>414.09395711592418</v>
      </c>
      <c r="P13" s="5" t="s">
        <v>14</v>
      </c>
      <c r="Q13" s="52">
        <v>399.19405003669277</v>
      </c>
      <c r="U13" s="5" t="s">
        <v>14</v>
      </c>
      <c r="V13" s="52">
        <v>406.01270596057122</v>
      </c>
      <c r="Z13" s="5" t="s">
        <v>14</v>
      </c>
      <c r="AA13" s="52">
        <v>438.10358571838805</v>
      </c>
      <c r="AE13" s="5" t="s">
        <v>14</v>
      </c>
      <c r="AF13" s="52">
        <v>427.19640572695403</v>
      </c>
      <c r="AJ13" s="5" t="s">
        <v>14</v>
      </c>
      <c r="AK13" s="52">
        <v>407.4798292863801</v>
      </c>
      <c r="AO13" s="5" t="s">
        <v>14</v>
      </c>
      <c r="AP13" s="52">
        <v>420.37433562840403</v>
      </c>
    </row>
    <row r="14" spans="1:42" x14ac:dyDescent="0.25">
      <c r="A14" s="5" t="s">
        <v>15</v>
      </c>
      <c r="B14" s="52">
        <v>442.54374073584933</v>
      </c>
      <c r="F14" s="5" t="s">
        <v>15</v>
      </c>
      <c r="G14" s="52">
        <v>448.86809712027099</v>
      </c>
      <c r="K14" s="5" t="s">
        <v>15</v>
      </c>
      <c r="L14" s="52">
        <v>454.81142996623413</v>
      </c>
      <c r="P14" s="5" t="s">
        <v>15</v>
      </c>
      <c r="Q14" s="52">
        <v>453.77080488579327</v>
      </c>
      <c r="U14" s="5" t="s">
        <v>15</v>
      </c>
      <c r="V14" s="52">
        <v>463.33479671296283</v>
      </c>
      <c r="Z14" s="5" t="s">
        <v>15</v>
      </c>
      <c r="AA14" s="52">
        <v>445.32203691161533</v>
      </c>
      <c r="AE14" s="5" t="s">
        <v>15</v>
      </c>
      <c r="AF14" s="52">
        <v>429.88094936556888</v>
      </c>
      <c r="AJ14" s="5" t="s">
        <v>15</v>
      </c>
      <c r="AK14" s="52">
        <v>471.74160751413581</v>
      </c>
      <c r="AO14" s="5" t="s">
        <v>15</v>
      </c>
      <c r="AP14" s="52">
        <v>494.47211233797412</v>
      </c>
    </row>
    <row r="15" spans="1:42" x14ac:dyDescent="0.25">
      <c r="A15" s="5" t="s">
        <v>16</v>
      </c>
      <c r="B15" s="52">
        <v>414.83322033304262</v>
      </c>
      <c r="F15" s="5" t="s">
        <v>16</v>
      </c>
      <c r="G15" s="52">
        <v>417.46457027549678</v>
      </c>
      <c r="K15" s="5" t="s">
        <v>16</v>
      </c>
      <c r="L15" s="52">
        <v>442.3955368230279</v>
      </c>
      <c r="P15" s="5" t="s">
        <v>16</v>
      </c>
      <c r="Q15" s="52">
        <v>459.63269058597075</v>
      </c>
      <c r="U15" s="5" t="s">
        <v>16</v>
      </c>
      <c r="V15" s="52">
        <v>455.86641230281475</v>
      </c>
      <c r="Z15" s="5" t="s">
        <v>16</v>
      </c>
      <c r="AA15" s="52">
        <v>460.47726885136041</v>
      </c>
      <c r="AE15" s="5" t="s">
        <v>16</v>
      </c>
      <c r="AF15" s="52">
        <v>468.36915356444644</v>
      </c>
      <c r="AJ15" s="5" t="s">
        <v>16</v>
      </c>
      <c r="AK15" s="52">
        <v>459.7748975829864</v>
      </c>
      <c r="AO15" s="5" t="s">
        <v>16</v>
      </c>
      <c r="AP15" s="52">
        <v>457.19556604298356</v>
      </c>
    </row>
    <row r="16" spans="1:42" x14ac:dyDescent="0.25">
      <c r="A16" s="5" t="s">
        <v>17</v>
      </c>
      <c r="B16" s="52">
        <v>435.66279931920292</v>
      </c>
      <c r="F16" s="5" t="s">
        <v>17</v>
      </c>
      <c r="G16" s="52">
        <v>444.78363505589027</v>
      </c>
      <c r="K16" s="5" t="s">
        <v>17</v>
      </c>
      <c r="L16" s="52">
        <v>461.2991479483232</v>
      </c>
      <c r="P16" s="5" t="s">
        <v>17</v>
      </c>
      <c r="Q16" s="52">
        <v>465.63683290364162</v>
      </c>
      <c r="U16" s="5" t="s">
        <v>17</v>
      </c>
      <c r="V16" s="52">
        <v>470.58799164926944</v>
      </c>
      <c r="Z16" s="5" t="s">
        <v>17</v>
      </c>
      <c r="AA16" s="52">
        <v>485.9728879598884</v>
      </c>
      <c r="AE16" s="5" t="s">
        <v>17</v>
      </c>
      <c r="AF16" s="52">
        <v>477.66542558610229</v>
      </c>
      <c r="AJ16" s="5" t="s">
        <v>17</v>
      </c>
      <c r="AK16" s="52">
        <v>467.06252818681321</v>
      </c>
      <c r="AO16" s="5" t="s">
        <v>17</v>
      </c>
      <c r="AP16" s="52">
        <v>471.12061636955622</v>
      </c>
    </row>
    <row r="17" spans="1:42" x14ac:dyDescent="0.25">
      <c r="A17" s="5" t="s">
        <v>18</v>
      </c>
      <c r="B17" s="52">
        <v>202.7777229867975</v>
      </c>
      <c r="F17" s="5" t="s">
        <v>18</v>
      </c>
      <c r="G17" s="52">
        <v>206.19421294507234</v>
      </c>
      <c r="K17" s="5" t="s">
        <v>18</v>
      </c>
      <c r="L17" s="52">
        <v>213.01454767939865</v>
      </c>
      <c r="P17" s="5" t="s">
        <v>18</v>
      </c>
      <c r="Q17" s="52">
        <v>217.75178228350291</v>
      </c>
      <c r="U17" s="5" t="s">
        <v>18</v>
      </c>
      <c r="V17" s="52">
        <v>235.68646772529937</v>
      </c>
      <c r="Z17" s="5" t="s">
        <v>18</v>
      </c>
      <c r="AA17" s="52">
        <v>249.23377872247994</v>
      </c>
      <c r="AE17" s="5" t="s">
        <v>18</v>
      </c>
      <c r="AF17" s="52">
        <v>243.32785195719475</v>
      </c>
      <c r="AJ17" s="5" t="s">
        <v>18</v>
      </c>
      <c r="AK17" s="52">
        <v>244.85115737264991</v>
      </c>
      <c r="AO17" s="5" t="s">
        <v>18</v>
      </c>
      <c r="AP17" s="52">
        <v>258.352964190313</v>
      </c>
    </row>
    <row r="18" spans="1:42" x14ac:dyDescent="0.25">
      <c r="A18" s="5" t="s">
        <v>19</v>
      </c>
      <c r="B18" s="52">
        <v>458.3769995171927</v>
      </c>
      <c r="F18" s="5" t="s">
        <v>19</v>
      </c>
      <c r="G18" s="52">
        <v>450.66144012947939</v>
      </c>
      <c r="K18" s="5" t="s">
        <v>19</v>
      </c>
      <c r="L18" s="52">
        <v>441.10968652469006</v>
      </c>
      <c r="P18" s="5" t="s">
        <v>19</v>
      </c>
      <c r="Q18" s="52">
        <v>467.18169586754328</v>
      </c>
      <c r="U18" s="5" t="s">
        <v>19</v>
      </c>
      <c r="V18" s="52">
        <v>475.31284184146011</v>
      </c>
      <c r="Z18" s="5" t="s">
        <v>19</v>
      </c>
      <c r="AA18" s="52">
        <v>486.77716921779677</v>
      </c>
      <c r="AE18" s="5" t="s">
        <v>19</v>
      </c>
      <c r="AF18" s="52">
        <v>494.2022506602114</v>
      </c>
      <c r="AJ18" s="5" t="s">
        <v>19</v>
      </c>
      <c r="AK18" s="52">
        <v>488.87569795177603</v>
      </c>
      <c r="AO18" s="5" t="s">
        <v>19</v>
      </c>
      <c r="AP18" s="52">
        <v>493.73856513530512</v>
      </c>
    </row>
    <row r="19" spans="1:42" x14ac:dyDescent="0.25">
      <c r="A19" s="5" t="s">
        <v>20</v>
      </c>
      <c r="B19" s="52">
        <v>464.38405275267718</v>
      </c>
      <c r="F19" s="5" t="s">
        <v>20</v>
      </c>
      <c r="G19" s="52">
        <v>460.57469892618479</v>
      </c>
      <c r="K19" s="5" t="s">
        <v>20</v>
      </c>
      <c r="L19" s="52">
        <v>456.44236908366628</v>
      </c>
      <c r="P19" s="5" t="s">
        <v>20</v>
      </c>
      <c r="Q19" s="52">
        <v>460.8123972167661</v>
      </c>
      <c r="U19" s="5" t="s">
        <v>20</v>
      </c>
      <c r="V19" s="52">
        <v>476.7954124477863</v>
      </c>
      <c r="Z19" s="5" t="s">
        <v>20</v>
      </c>
      <c r="AA19" s="52">
        <v>503.86580462424729</v>
      </c>
      <c r="AE19" s="5" t="s">
        <v>20</v>
      </c>
      <c r="AF19" s="52">
        <v>500.19918871158706</v>
      </c>
      <c r="AJ19" s="5" t="s">
        <v>20</v>
      </c>
      <c r="AK19" s="52">
        <v>482.31553590486357</v>
      </c>
      <c r="AO19" s="5" t="s">
        <v>20</v>
      </c>
      <c r="AP19" s="52">
        <v>484.18672172644716</v>
      </c>
    </row>
    <row r="20" spans="1:42" x14ac:dyDescent="0.25">
      <c r="A20" s="5" t="s">
        <v>21</v>
      </c>
      <c r="B20" s="52">
        <v>394.48591237049749</v>
      </c>
      <c r="F20" s="5" t="s">
        <v>21</v>
      </c>
      <c r="G20" s="52">
        <v>397.23776237691783</v>
      </c>
      <c r="K20" s="5" t="s">
        <v>21</v>
      </c>
      <c r="L20" s="52">
        <v>401.3524410724599</v>
      </c>
      <c r="P20" s="5" t="s">
        <v>21</v>
      </c>
      <c r="Q20" s="52">
        <v>409.73629040197324</v>
      </c>
      <c r="U20" s="5" t="s">
        <v>21</v>
      </c>
      <c r="V20" s="52">
        <v>420.61758152121593</v>
      </c>
      <c r="Z20" s="5" t="s">
        <v>21</v>
      </c>
      <c r="AA20" s="52">
        <v>433.13034392868428</v>
      </c>
      <c r="AE20" s="5" t="s">
        <v>21</v>
      </c>
      <c r="AF20" s="52">
        <v>427.89130769400703</v>
      </c>
      <c r="AJ20" s="5" t="s">
        <v>21</v>
      </c>
      <c r="AK20" s="52">
        <v>423.97937824833355</v>
      </c>
      <c r="AO20" s="5" t="s">
        <v>21</v>
      </c>
      <c r="AP20" s="52">
        <v>432.22411920241586</v>
      </c>
    </row>
    <row r="21" spans="1:42" x14ac:dyDescent="0.25">
      <c r="A21" s="5" t="s">
        <v>22</v>
      </c>
      <c r="B21" s="52">
        <v>441.68443683031131</v>
      </c>
      <c r="F21" s="5" t="s">
        <v>22</v>
      </c>
      <c r="G21" s="52">
        <v>439.24590967229079</v>
      </c>
      <c r="K21" s="5" t="s">
        <v>22</v>
      </c>
      <c r="L21" s="52">
        <v>413.27013406459486</v>
      </c>
      <c r="P21" s="5" t="s">
        <v>22</v>
      </c>
      <c r="Q21" s="52">
        <v>421.92248391753947</v>
      </c>
      <c r="U21" s="5" t="s">
        <v>22</v>
      </c>
      <c r="V21" s="52">
        <v>437.9192976846748</v>
      </c>
      <c r="Z21" s="5" t="s">
        <v>22</v>
      </c>
      <c r="AA21" s="52">
        <v>463.92508662358119</v>
      </c>
      <c r="AE21" s="5" t="s">
        <v>22</v>
      </c>
      <c r="AF21" s="52">
        <v>478.78087855915106</v>
      </c>
      <c r="AJ21" s="5" t="s">
        <v>22</v>
      </c>
      <c r="AK21" s="52">
        <v>461.2147236584737</v>
      </c>
      <c r="AO21" s="5" t="s">
        <v>22</v>
      </c>
      <c r="AP21" s="52">
        <v>446.87814295725303</v>
      </c>
    </row>
    <row r="22" spans="1:42" x14ac:dyDescent="0.25">
      <c r="A22" s="5" t="s">
        <v>23</v>
      </c>
      <c r="B22" s="52">
        <v>427.15730053885375</v>
      </c>
      <c r="F22" s="5" t="s">
        <v>23</v>
      </c>
      <c r="G22" s="52">
        <v>398.80748131629878</v>
      </c>
      <c r="K22" s="5" t="s">
        <v>23</v>
      </c>
      <c r="L22" s="52">
        <v>401.58804976278952</v>
      </c>
      <c r="P22" s="5" t="s">
        <v>23</v>
      </c>
      <c r="Q22" s="52">
        <v>393.54528738533054</v>
      </c>
      <c r="U22" s="5" t="s">
        <v>23</v>
      </c>
      <c r="V22" s="52">
        <v>393.59684512577479</v>
      </c>
      <c r="Z22" s="5" t="s">
        <v>23</v>
      </c>
      <c r="AA22" s="52">
        <v>407.75355085314828</v>
      </c>
      <c r="AE22" s="5" t="s">
        <v>23</v>
      </c>
      <c r="AF22" s="52">
        <v>406.42516627395446</v>
      </c>
      <c r="AJ22" s="5" t="s">
        <v>23</v>
      </c>
      <c r="AK22" s="52">
        <v>399.78808416930292</v>
      </c>
      <c r="AO22" s="5" t="s">
        <v>23</v>
      </c>
      <c r="AP22" s="52">
        <v>395.49276801625035</v>
      </c>
    </row>
    <row r="23" spans="1:42" x14ac:dyDescent="0.25">
      <c r="A23" s="17" t="s">
        <v>24</v>
      </c>
      <c r="B23" s="52">
        <v>430.05564511935978</v>
      </c>
      <c r="F23" s="17" t="s">
        <v>24</v>
      </c>
      <c r="G23" s="52">
        <v>428.09905962569877</v>
      </c>
      <c r="K23" s="17" t="s">
        <v>24</v>
      </c>
      <c r="L23" s="52">
        <v>429.83708211153152</v>
      </c>
      <c r="P23" s="17" t="s">
        <v>24</v>
      </c>
      <c r="Q23" s="52">
        <v>437.09469229039917</v>
      </c>
      <c r="U23" s="17" t="s">
        <v>24</v>
      </c>
      <c r="V23" s="52">
        <v>446.14477920024541</v>
      </c>
      <c r="Z23" s="17" t="s">
        <v>24</v>
      </c>
      <c r="AA23" s="52">
        <v>459.67422539147884</v>
      </c>
      <c r="AE23" s="17" t="s">
        <v>24</v>
      </c>
      <c r="AF23" s="52">
        <v>456.09448692037989</v>
      </c>
      <c r="AJ23" s="17" t="s">
        <v>24</v>
      </c>
      <c r="AK23" s="52">
        <v>450.21104505866322</v>
      </c>
      <c r="AO23" s="17" t="s">
        <v>24</v>
      </c>
      <c r="AP23" s="52">
        <v>455.00986840252324</v>
      </c>
    </row>
    <row r="24" spans="1:42" x14ac:dyDescent="0.25">
      <c r="A24" s="14" t="s">
        <v>25</v>
      </c>
      <c r="B24" s="58">
        <v>399.64077024365605</v>
      </c>
      <c r="F24" s="14" t="s">
        <v>25</v>
      </c>
      <c r="G24" s="58">
        <v>399.48081380727479</v>
      </c>
      <c r="K24" s="14" t="s">
        <v>25</v>
      </c>
      <c r="L24" s="58">
        <v>401.972094198788</v>
      </c>
      <c r="P24" s="14" t="s">
        <v>25</v>
      </c>
      <c r="Q24" s="58">
        <v>408.93821582871118</v>
      </c>
      <c r="U24" s="14" t="s">
        <v>25</v>
      </c>
      <c r="V24" s="58">
        <v>419.13318892129649</v>
      </c>
      <c r="Z24" s="14" t="s">
        <v>25</v>
      </c>
      <c r="AA24" s="58">
        <v>432.4771226371941</v>
      </c>
      <c r="AE24" s="14" t="s">
        <v>25</v>
      </c>
      <c r="AF24" s="58">
        <v>428.60595492504387</v>
      </c>
      <c r="AJ24" s="14" t="s">
        <v>25</v>
      </c>
      <c r="AK24" s="58">
        <v>423.75782677000103</v>
      </c>
      <c r="AO24" s="14" t="s">
        <v>25</v>
      </c>
      <c r="AP24" s="58">
        <v>429.74941487759008</v>
      </c>
    </row>
    <row r="25" spans="1:42" x14ac:dyDescent="0.25">
      <c r="A25" s="18" t="s">
        <v>26</v>
      </c>
      <c r="B25" s="52"/>
      <c r="F25" s="18" t="s">
        <v>26</v>
      </c>
      <c r="G25" s="52"/>
      <c r="K25" s="18" t="s">
        <v>26</v>
      </c>
      <c r="L25" s="52"/>
      <c r="P25" s="18" t="s">
        <v>26</v>
      </c>
      <c r="Q25" s="52"/>
      <c r="U25" s="18" t="s">
        <v>26</v>
      </c>
      <c r="V25" s="52"/>
      <c r="Z25" s="18" t="s">
        <v>26</v>
      </c>
      <c r="AA25" s="52"/>
      <c r="AE25" s="18" t="s">
        <v>26</v>
      </c>
      <c r="AF25" s="52"/>
      <c r="AJ25" s="18" t="s">
        <v>26</v>
      </c>
      <c r="AK25" s="52"/>
      <c r="AO25" s="18" t="s">
        <v>26</v>
      </c>
      <c r="AP25" s="52"/>
    </row>
    <row r="26" spans="1:42" x14ac:dyDescent="0.25">
      <c r="A26" s="36" t="s">
        <v>27</v>
      </c>
      <c r="B26" s="52">
        <v>202.7777229867975</v>
      </c>
      <c r="F26" s="36" t="s">
        <v>27</v>
      </c>
      <c r="G26" s="52">
        <v>206.19421294507234</v>
      </c>
      <c r="K26" s="36" t="s">
        <v>27</v>
      </c>
      <c r="L26" s="52">
        <v>213.01454767939865</v>
      </c>
      <c r="P26" s="36" t="s">
        <v>27</v>
      </c>
      <c r="Q26" s="52">
        <v>217.75178228350291</v>
      </c>
      <c r="U26" s="36" t="s">
        <v>27</v>
      </c>
      <c r="V26" s="52">
        <v>235.68646772529937</v>
      </c>
      <c r="Z26" s="36" t="s">
        <v>27</v>
      </c>
      <c r="AA26" s="52">
        <v>249.23377872247994</v>
      </c>
      <c r="AE26" s="36" t="s">
        <v>27</v>
      </c>
      <c r="AF26" s="52">
        <v>243.32785195719475</v>
      </c>
      <c r="AJ26" s="36" t="s">
        <v>27</v>
      </c>
      <c r="AK26" s="52">
        <v>244.85115737264991</v>
      </c>
      <c r="AO26" s="36" t="s">
        <v>27</v>
      </c>
      <c r="AP26" s="52">
        <v>258.352964190313</v>
      </c>
    </row>
    <row r="27" spans="1:42" x14ac:dyDescent="0.25">
      <c r="A27" s="36" t="s">
        <v>28</v>
      </c>
      <c r="B27" s="52">
        <v>356.61319511520151</v>
      </c>
      <c r="F27" s="36" t="s">
        <v>28</v>
      </c>
      <c r="G27" s="52">
        <v>369.53203764543139</v>
      </c>
      <c r="K27" s="36" t="s">
        <v>28</v>
      </c>
      <c r="L27" s="52">
        <v>367.40229258517041</v>
      </c>
      <c r="P27" s="36" t="s">
        <v>28</v>
      </c>
      <c r="Q27" s="52">
        <v>374.91126559588793</v>
      </c>
      <c r="U27" s="36" t="s">
        <v>28</v>
      </c>
      <c r="V27" s="52">
        <v>386.86084506109802</v>
      </c>
      <c r="Z27" s="36" t="s">
        <v>28</v>
      </c>
      <c r="AA27" s="52">
        <v>393.70256693283238</v>
      </c>
      <c r="AE27" s="36" t="s">
        <v>28</v>
      </c>
      <c r="AF27" s="52">
        <v>380.79164438692925</v>
      </c>
      <c r="AJ27" s="36" t="s">
        <v>28</v>
      </c>
      <c r="AK27" s="52">
        <v>384.02400738989871</v>
      </c>
      <c r="AO27" s="36" t="s">
        <v>28</v>
      </c>
      <c r="AP27" s="52">
        <v>398.6032337402271</v>
      </c>
    </row>
    <row r="28" spans="1:42" x14ac:dyDescent="0.25">
      <c r="A28" s="36" t="s">
        <v>29</v>
      </c>
      <c r="B28" s="52">
        <v>400.28802976207618</v>
      </c>
      <c r="F28" s="36" t="s">
        <v>29</v>
      </c>
      <c r="G28" s="52">
        <v>395.69992988475605</v>
      </c>
      <c r="K28" s="36" t="s">
        <v>29</v>
      </c>
      <c r="L28" s="52">
        <v>391.05651630534402</v>
      </c>
      <c r="P28" s="36" t="s">
        <v>29</v>
      </c>
      <c r="Q28" s="52">
        <v>406.38069813979706</v>
      </c>
      <c r="U28" s="36" t="s">
        <v>29</v>
      </c>
      <c r="V28" s="52">
        <v>422.25518903105217</v>
      </c>
      <c r="Z28" s="36" t="s">
        <v>29</v>
      </c>
      <c r="AA28" s="52">
        <v>448.42524750639956</v>
      </c>
      <c r="AE28" s="36" t="s">
        <v>29</v>
      </c>
      <c r="AF28" s="52">
        <v>454.16655481830162</v>
      </c>
      <c r="AJ28" s="36" t="s">
        <v>29</v>
      </c>
      <c r="AK28" s="52">
        <v>452.26132353386726</v>
      </c>
      <c r="AO28" s="36" t="s">
        <v>29</v>
      </c>
      <c r="AP28" s="52">
        <v>455.5303093764353</v>
      </c>
    </row>
    <row r="29" spans="1:42" x14ac:dyDescent="0.25">
      <c r="A29" s="36" t="s">
        <v>30</v>
      </c>
      <c r="B29" s="52">
        <v>426.03359010360418</v>
      </c>
      <c r="F29" s="36" t="s">
        <v>30</v>
      </c>
      <c r="G29" s="52">
        <v>422.38995510344756</v>
      </c>
      <c r="K29" s="36" t="s">
        <v>30</v>
      </c>
      <c r="L29" s="52">
        <v>424.79714226398045</v>
      </c>
      <c r="P29" s="36" t="s">
        <v>30</v>
      </c>
      <c r="Q29" s="52">
        <v>437.82226802077349</v>
      </c>
      <c r="U29" s="36" t="s">
        <v>30</v>
      </c>
      <c r="V29" s="52">
        <v>445.16440790390612</v>
      </c>
      <c r="Z29" s="36" t="s">
        <v>30</v>
      </c>
      <c r="AA29" s="52">
        <v>451.57024895920063</v>
      </c>
      <c r="AE29" s="36" t="s">
        <v>30</v>
      </c>
      <c r="AF29" s="52">
        <v>447.59161533637592</v>
      </c>
      <c r="AJ29" s="36" t="s">
        <v>30</v>
      </c>
      <c r="AK29" s="52">
        <v>445.23489360558665</v>
      </c>
      <c r="AO29" s="36" t="s">
        <v>30</v>
      </c>
      <c r="AP29" s="52">
        <v>443.4330225820874</v>
      </c>
    </row>
    <row r="30" spans="1:42" x14ac:dyDescent="0.25">
      <c r="A30" s="36" t="s">
        <v>156</v>
      </c>
      <c r="B30" s="52">
        <v>447.52807039644739</v>
      </c>
      <c r="F30" s="36" t="s">
        <v>57</v>
      </c>
      <c r="G30" s="52">
        <v>430.15308125069572</v>
      </c>
      <c r="K30" s="36" t="s">
        <v>57</v>
      </c>
      <c r="L30" s="52">
        <v>442.59333356035398</v>
      </c>
      <c r="P30" s="36" t="s">
        <v>57</v>
      </c>
      <c r="Q30" s="52">
        <v>442.77339853300742</v>
      </c>
      <c r="U30" s="36" t="s">
        <v>57</v>
      </c>
      <c r="V30" s="52">
        <v>456.02568807339458</v>
      </c>
      <c r="Z30" s="36" t="s">
        <v>57</v>
      </c>
      <c r="AA30" s="52">
        <v>473.35870502580497</v>
      </c>
      <c r="AE30" s="36" t="s">
        <v>57</v>
      </c>
      <c r="AF30" s="52">
        <v>450.62075773336983</v>
      </c>
      <c r="AJ30" s="36" t="s">
        <v>57</v>
      </c>
      <c r="AK30" s="52">
        <v>426.46663512619085</v>
      </c>
      <c r="AO30" s="36" t="s">
        <v>57</v>
      </c>
      <c r="AP30" s="52">
        <v>436.90166807724859</v>
      </c>
    </row>
    <row r="31" spans="1:42" x14ac:dyDescent="0.25">
      <c r="A31" s="36" t="s">
        <v>58</v>
      </c>
      <c r="B31" s="52">
        <v>455.86430697087485</v>
      </c>
      <c r="F31" s="36" t="s">
        <v>58</v>
      </c>
      <c r="G31" s="52">
        <v>460.545430971337</v>
      </c>
      <c r="K31" s="36" t="s">
        <v>58</v>
      </c>
      <c r="L31" s="52">
        <v>464.29275957034747</v>
      </c>
      <c r="P31" s="36" t="s">
        <v>58</v>
      </c>
      <c r="Q31" s="52">
        <v>471.86127185940705</v>
      </c>
      <c r="U31" s="36" t="s">
        <v>58</v>
      </c>
      <c r="V31" s="52">
        <v>466.45214725489359</v>
      </c>
      <c r="Z31" s="36" t="s">
        <v>58</v>
      </c>
      <c r="AA31" s="52">
        <v>459.09217930242386</v>
      </c>
      <c r="AE31" s="36" t="s">
        <v>58</v>
      </c>
      <c r="AF31" s="52">
        <v>461.80131248074815</v>
      </c>
      <c r="AJ31" s="36" t="s">
        <v>58</v>
      </c>
      <c r="AK31" s="52">
        <v>468.12438562387325</v>
      </c>
      <c r="AO31" s="36" t="s">
        <v>58</v>
      </c>
      <c r="AP31" s="52">
        <v>476.17461953344741</v>
      </c>
    </row>
    <row r="32" spans="1:42" x14ac:dyDescent="0.25">
      <c r="A32" s="36" t="s">
        <v>59</v>
      </c>
      <c r="B32" s="52">
        <v>526.15886512636757</v>
      </c>
      <c r="F32" s="36" t="s">
        <v>59</v>
      </c>
      <c r="G32" s="52">
        <v>519.06331335597906</v>
      </c>
      <c r="K32" s="36" t="s">
        <v>59</v>
      </c>
      <c r="L32" s="52">
        <v>521.02835031546635</v>
      </c>
      <c r="P32" s="36" t="s">
        <v>59</v>
      </c>
      <c r="Q32" s="52">
        <v>515.51740561225836</v>
      </c>
      <c r="U32" s="36" t="s">
        <v>59</v>
      </c>
      <c r="V32" s="52">
        <v>523.34134300287064</v>
      </c>
      <c r="Z32" s="36" t="s">
        <v>59</v>
      </c>
      <c r="AA32" s="52">
        <v>545.18626288610324</v>
      </c>
      <c r="AE32" s="36" t="s">
        <v>59</v>
      </c>
      <c r="AF32" s="52">
        <v>552.92324279287425</v>
      </c>
      <c r="AJ32" s="36" t="s">
        <v>59</v>
      </c>
      <c r="AK32" s="52">
        <v>547.90623519290864</v>
      </c>
      <c r="AO32" s="36" t="s">
        <v>59</v>
      </c>
      <c r="AP32" s="52">
        <v>553.79388945364667</v>
      </c>
    </row>
    <row r="33" spans="1:42" ht="15.75" thickBot="1" x14ac:dyDescent="0.3">
      <c r="A33" s="37" t="s">
        <v>34</v>
      </c>
      <c r="B33" s="64">
        <v>399.64077024365622</v>
      </c>
      <c r="F33" s="37" t="s">
        <v>34</v>
      </c>
      <c r="G33" s="64">
        <v>399.48081380727479</v>
      </c>
      <c r="K33" s="37" t="s">
        <v>34</v>
      </c>
      <c r="L33" s="64">
        <v>401.972094198788</v>
      </c>
      <c r="P33" s="37" t="s">
        <v>34</v>
      </c>
      <c r="Q33" s="64">
        <v>408.93821582871118</v>
      </c>
      <c r="U33" s="37" t="s">
        <v>34</v>
      </c>
      <c r="V33" s="64">
        <v>419.13318892129649</v>
      </c>
      <c r="Z33" s="37" t="s">
        <v>34</v>
      </c>
      <c r="AA33" s="64">
        <v>432.4771226371941</v>
      </c>
      <c r="AE33" s="37" t="s">
        <v>34</v>
      </c>
      <c r="AF33" s="64">
        <v>428.60595492504387</v>
      </c>
      <c r="AJ33" s="37" t="s">
        <v>34</v>
      </c>
      <c r="AK33" s="64">
        <v>423.75771777780926</v>
      </c>
      <c r="AO33" s="37" t="s">
        <v>34</v>
      </c>
      <c r="AP33" s="64">
        <v>429.74929895386617</v>
      </c>
    </row>
    <row r="34" spans="1:42" x14ac:dyDescent="0.25">
      <c r="A34" s="17"/>
      <c r="B34" s="41"/>
      <c r="F34" s="17"/>
      <c r="G34" s="41"/>
      <c r="K34" s="17"/>
      <c r="L34" s="41"/>
      <c r="P34" s="17"/>
      <c r="Q34" s="41"/>
      <c r="U34" s="17"/>
      <c r="V34" s="41"/>
      <c r="Z34" s="17"/>
      <c r="AA34" s="41"/>
      <c r="AE34" s="17"/>
      <c r="AF34" s="41"/>
      <c r="AJ34" s="17"/>
      <c r="AK34" s="41"/>
      <c r="AO34" s="17"/>
      <c r="AP34" s="41"/>
    </row>
    <row r="35" spans="1:42" x14ac:dyDescent="0.25">
      <c r="A35" s="43" t="s">
        <v>157</v>
      </c>
      <c r="B35" s="41"/>
      <c r="F35" s="43" t="s">
        <v>60</v>
      </c>
      <c r="G35" s="41"/>
      <c r="K35" s="43" t="s">
        <v>70</v>
      </c>
      <c r="L35" s="41"/>
      <c r="P35" s="43" t="s">
        <v>72</v>
      </c>
      <c r="Q35" s="41"/>
      <c r="U35" s="43" t="s">
        <v>74</v>
      </c>
      <c r="V35" s="41"/>
      <c r="Z35" s="43" t="s">
        <v>76</v>
      </c>
      <c r="AA35" s="41"/>
      <c r="AE35" s="43" t="s">
        <v>78</v>
      </c>
      <c r="AF35" s="41"/>
      <c r="AJ35" s="43" t="s">
        <v>80</v>
      </c>
      <c r="AK35" s="41"/>
      <c r="AO35" s="43" t="s">
        <v>82</v>
      </c>
      <c r="AP35" s="41"/>
    </row>
    <row r="36" spans="1:42" x14ac:dyDescent="0.25">
      <c r="A36" s="43" t="s">
        <v>61</v>
      </c>
      <c r="B36" s="41"/>
      <c r="F36" s="43" t="s">
        <v>61</v>
      </c>
      <c r="G36" s="41"/>
      <c r="K36" s="43" t="s">
        <v>61</v>
      </c>
      <c r="L36" s="41"/>
      <c r="P36" s="43" t="s">
        <v>61</v>
      </c>
      <c r="Q36" s="41"/>
      <c r="U36" s="43" t="s">
        <v>61</v>
      </c>
      <c r="V36" s="41"/>
      <c r="Z36" s="43" t="s">
        <v>61</v>
      </c>
      <c r="AA36" s="41"/>
      <c r="AE36" s="43" t="s">
        <v>61</v>
      </c>
      <c r="AF36" s="41"/>
      <c r="AJ36" s="43" t="s">
        <v>61</v>
      </c>
      <c r="AK36" s="41"/>
      <c r="AO36" s="43" t="s">
        <v>61</v>
      </c>
      <c r="AP36" s="41"/>
    </row>
    <row r="37" spans="1:42" x14ac:dyDescent="0.25">
      <c r="A37" s="43" t="s">
        <v>158</v>
      </c>
      <c r="B37" s="41"/>
      <c r="F37" s="43" t="s">
        <v>62</v>
      </c>
      <c r="G37" s="41"/>
      <c r="K37" s="43" t="s">
        <v>62</v>
      </c>
      <c r="L37" s="41"/>
      <c r="P37" s="43" t="s">
        <v>62</v>
      </c>
      <c r="Q37" s="41"/>
      <c r="U37" s="43" t="s">
        <v>62</v>
      </c>
      <c r="V37" s="41"/>
      <c r="Z37" s="43" t="s">
        <v>62</v>
      </c>
      <c r="AA37" s="41"/>
      <c r="AE37" s="43" t="s">
        <v>62</v>
      </c>
      <c r="AF37" s="41"/>
      <c r="AJ37" s="43" t="s">
        <v>62</v>
      </c>
      <c r="AK37" s="41"/>
      <c r="AO37" s="43" t="s">
        <v>62</v>
      </c>
      <c r="AP37" s="41"/>
    </row>
    <row r="38" spans="1:42" x14ac:dyDescent="0.25">
      <c r="A38" s="43"/>
      <c r="B38" s="6"/>
      <c r="F38" s="43"/>
      <c r="K38" s="43"/>
      <c r="P38" s="43"/>
      <c r="U38" s="43"/>
      <c r="Z38" s="43"/>
      <c r="AE38" s="43"/>
      <c r="AJ38" s="43"/>
      <c r="AO38" s="43"/>
    </row>
    <row r="39" spans="1:42" x14ac:dyDescent="0.25">
      <c r="A39" s="45" t="s">
        <v>39</v>
      </c>
      <c r="B39" s="6"/>
      <c r="F39" s="45" t="s">
        <v>39</v>
      </c>
      <c r="K39" s="45" t="s">
        <v>39</v>
      </c>
      <c r="P39" s="45" t="s">
        <v>39</v>
      </c>
      <c r="U39" s="45" t="s">
        <v>39</v>
      </c>
      <c r="Z39" s="45" t="s">
        <v>39</v>
      </c>
      <c r="AE39" s="45" t="s">
        <v>39</v>
      </c>
      <c r="AJ39" s="45" t="s">
        <v>39</v>
      </c>
      <c r="AO39" s="45" t="s">
        <v>39</v>
      </c>
    </row>
    <row r="40" spans="1:42" x14ac:dyDescent="0.25">
      <c r="A40" s="45" t="s">
        <v>41</v>
      </c>
      <c r="B40" s="6"/>
      <c r="F40" s="45" t="s">
        <v>41</v>
      </c>
      <c r="H40" s="41"/>
      <c r="I40" s="41"/>
      <c r="J40" s="42"/>
      <c r="K40" s="45" t="s">
        <v>41</v>
      </c>
      <c r="P40" s="45" t="s">
        <v>41</v>
      </c>
      <c r="U40" s="45" t="s">
        <v>41</v>
      </c>
      <c r="Z40" s="45" t="s">
        <v>41</v>
      </c>
      <c r="AE40" s="45" t="s">
        <v>41</v>
      </c>
      <c r="AJ40" s="45" t="s">
        <v>41</v>
      </c>
      <c r="AO40" s="45" t="s">
        <v>41</v>
      </c>
    </row>
    <row r="41" spans="1:42" x14ac:dyDescent="0.25">
      <c r="A41" s="47" t="s">
        <v>147</v>
      </c>
      <c r="B41" s="6"/>
      <c r="F41" s="47" t="s">
        <v>43</v>
      </c>
      <c r="H41" s="6"/>
      <c r="I41" s="6"/>
      <c r="J41" s="6"/>
      <c r="K41" s="47" t="s">
        <v>43</v>
      </c>
      <c r="P41" s="47" t="s">
        <v>43</v>
      </c>
      <c r="U41" s="47" t="s">
        <v>43</v>
      </c>
      <c r="Z41" s="47" t="s">
        <v>43</v>
      </c>
      <c r="AE41" s="47" t="s">
        <v>43</v>
      </c>
      <c r="AJ41" s="47" t="s">
        <v>43</v>
      </c>
      <c r="AO41" s="47" t="s">
        <v>43</v>
      </c>
    </row>
    <row r="42" spans="1:42" x14ac:dyDescent="0.25">
      <c r="A42" s="6"/>
      <c r="B42" s="6"/>
      <c r="H42" s="6"/>
      <c r="I42" s="6"/>
      <c r="J42" s="46" t="s">
        <v>40</v>
      </c>
      <c r="M42" s="46" t="s">
        <v>40</v>
      </c>
      <c r="Q42" s="46" t="s">
        <v>40</v>
      </c>
      <c r="V42" s="46" t="s">
        <v>40</v>
      </c>
      <c r="AA42" s="46" t="s">
        <v>40</v>
      </c>
      <c r="AF42" s="46" t="s">
        <v>40</v>
      </c>
      <c r="AK42" s="46" t="s">
        <v>40</v>
      </c>
      <c r="AP42" s="46" t="s">
        <v>40</v>
      </c>
    </row>
    <row r="43" spans="1:42" x14ac:dyDescent="0.25">
      <c r="A43" s="43" t="s">
        <v>45</v>
      </c>
      <c r="B43" s="6"/>
      <c r="F43" s="43" t="s">
        <v>45</v>
      </c>
      <c r="H43" s="6"/>
      <c r="I43" s="6"/>
      <c r="J43" s="46" t="s">
        <v>42</v>
      </c>
      <c r="K43" s="43" t="s">
        <v>45</v>
      </c>
      <c r="P43" s="43" t="s">
        <v>45</v>
      </c>
      <c r="U43" s="43" t="s">
        <v>45</v>
      </c>
      <c r="Z43" s="43" t="s">
        <v>45</v>
      </c>
      <c r="AE43" s="43" t="s">
        <v>45</v>
      </c>
      <c r="AJ43" s="43" t="s">
        <v>45</v>
      </c>
      <c r="AO43" s="43" t="s">
        <v>45</v>
      </c>
    </row>
    <row r="44" spans="1:42" x14ac:dyDescent="0.25">
      <c r="A44" s="6"/>
      <c r="B44" s="6"/>
      <c r="H44" s="6"/>
      <c r="I44" s="6"/>
      <c r="J44" s="46" t="s">
        <v>44</v>
      </c>
    </row>
    <row r="45" spans="1:42" ht="36.75" x14ac:dyDescent="0.25">
      <c r="A45" s="125" t="s">
        <v>149</v>
      </c>
      <c r="B45" s="125"/>
      <c r="H45" s="6"/>
      <c r="I45" s="6"/>
      <c r="J45" s="6"/>
    </row>
    <row r="46" spans="1:42" x14ac:dyDescent="0.25">
      <c r="A46" s="6"/>
      <c r="B46" s="6"/>
      <c r="H46" s="6"/>
      <c r="I46" s="6"/>
      <c r="J46" s="6"/>
    </row>
    <row r="47" spans="1:42" x14ac:dyDescent="0.25">
      <c r="A47" s="6"/>
      <c r="B47" s="6"/>
      <c r="H47" s="6"/>
      <c r="I47" s="6"/>
      <c r="J47" s="6"/>
    </row>
    <row r="48" spans="1:42" x14ac:dyDescent="0.25">
      <c r="A48" s="6"/>
      <c r="B48" s="6"/>
    </row>
    <row r="49" spans="1:41" x14ac:dyDescent="0.25">
      <c r="A49" s="9"/>
      <c r="B49" s="6"/>
      <c r="F49" s="9"/>
      <c r="K49" s="9"/>
      <c r="P49" s="9"/>
      <c r="U49" s="9"/>
      <c r="Z49" s="9"/>
      <c r="AE49" s="9"/>
      <c r="AJ49" s="9"/>
      <c r="AO49" s="9"/>
    </row>
    <row r="50" spans="1:41" ht="15.75" x14ac:dyDescent="0.25">
      <c r="A50" s="48"/>
      <c r="B50" s="6"/>
      <c r="F50" s="48"/>
      <c r="K50" s="48"/>
      <c r="P50" s="48"/>
      <c r="U50" s="48"/>
      <c r="Z50" s="48"/>
      <c r="AE50" s="48"/>
      <c r="AJ50" s="48"/>
      <c r="AO50" s="48"/>
    </row>
    <row r="51" spans="1:41" ht="15.75" x14ac:dyDescent="0.25">
      <c r="A51" s="48"/>
      <c r="B51" s="6"/>
      <c r="F51" s="48"/>
      <c r="K51" s="48"/>
      <c r="P51" s="48"/>
      <c r="U51" s="48"/>
      <c r="Z51" s="48"/>
      <c r="AE51" s="48"/>
      <c r="AJ51" s="48"/>
      <c r="AO51" s="48"/>
    </row>
    <row r="52" spans="1:41" ht="15.75" x14ac:dyDescent="0.25">
      <c r="A52" s="48"/>
      <c r="B52" s="6"/>
      <c r="F52" s="48"/>
      <c r="K52" s="48"/>
      <c r="P52" s="48"/>
      <c r="U52" s="48"/>
      <c r="Z52" s="48"/>
      <c r="AE52" s="48"/>
      <c r="AJ52" s="48"/>
      <c r="AO52" s="48"/>
    </row>
    <row r="53" spans="1:41" ht="15.75" x14ac:dyDescent="0.25">
      <c r="A53" s="48"/>
      <c r="B53" s="6"/>
      <c r="F53" s="48"/>
      <c r="K53" s="48"/>
      <c r="P53" s="48"/>
      <c r="U53" s="48"/>
      <c r="Z53" s="48"/>
      <c r="AE53" s="48"/>
      <c r="AJ53" s="48"/>
      <c r="AO53" s="48"/>
    </row>
    <row r="54" spans="1:41" ht="15.75" x14ac:dyDescent="0.25">
      <c r="A54" s="48"/>
      <c r="B54" s="6"/>
      <c r="F54" s="48"/>
      <c r="K54" s="48"/>
      <c r="P54" s="48"/>
      <c r="U54" s="48"/>
      <c r="Z54" s="48"/>
      <c r="AE54" s="48"/>
      <c r="AJ54" s="48"/>
      <c r="AO54" s="48"/>
    </row>
    <row r="55" spans="1:41" ht="15.75" x14ac:dyDescent="0.25">
      <c r="A55" s="48"/>
      <c r="B55" s="6"/>
      <c r="F55" s="48"/>
      <c r="K55" s="48"/>
      <c r="P55" s="48"/>
      <c r="U55" s="48"/>
      <c r="Z55" s="48"/>
      <c r="AE55" s="48"/>
      <c r="AJ55" s="48"/>
      <c r="AO55" s="48"/>
    </row>
    <row r="56" spans="1:41" ht="15.75" x14ac:dyDescent="0.25">
      <c r="A56" s="48"/>
      <c r="B56" s="6"/>
      <c r="F56" s="48"/>
      <c r="K56" s="48"/>
      <c r="P56" s="48"/>
      <c r="U56" s="48"/>
      <c r="Z56" s="48"/>
      <c r="AE56" s="48"/>
      <c r="AJ56" s="48"/>
      <c r="AO56" s="48"/>
    </row>
    <row r="57" spans="1:41" ht="15.75" x14ac:dyDescent="0.25">
      <c r="A57" s="48"/>
      <c r="B57" s="6"/>
      <c r="F57" s="48"/>
      <c r="K57" s="48"/>
      <c r="P57" s="48"/>
      <c r="U57" s="48"/>
      <c r="Z57" s="48"/>
      <c r="AE57" s="48"/>
      <c r="AJ57" s="48"/>
      <c r="AO57" s="48"/>
    </row>
    <row r="58" spans="1:41" ht="15.75" x14ac:dyDescent="0.25">
      <c r="A58" s="48"/>
      <c r="B58" s="6"/>
      <c r="F58" s="48"/>
      <c r="K58" s="48"/>
      <c r="P58" s="48"/>
      <c r="U58" s="48"/>
      <c r="Z58" s="48"/>
      <c r="AE58" s="48"/>
      <c r="AJ58" s="48"/>
      <c r="AO58" s="48"/>
    </row>
    <row r="59" spans="1:41" ht="15.75" x14ac:dyDescent="0.25">
      <c r="A59" s="48"/>
      <c r="B59" s="6"/>
      <c r="F59" s="48"/>
      <c r="K59" s="48"/>
      <c r="P59" s="48"/>
      <c r="U59" s="48"/>
      <c r="Z59" s="48"/>
      <c r="AE59" s="48"/>
      <c r="AJ59" s="48"/>
      <c r="AO59" s="48"/>
    </row>
    <row r="60" spans="1:41" ht="15.75" x14ac:dyDescent="0.25">
      <c r="A60" s="48"/>
      <c r="B60" s="6"/>
      <c r="F60" s="48"/>
      <c r="K60" s="48"/>
      <c r="P60" s="48"/>
      <c r="U60" s="48"/>
      <c r="Z60" s="48"/>
      <c r="AE60" s="48"/>
      <c r="AJ60" s="48"/>
      <c r="AO60" s="48"/>
    </row>
    <row r="61" spans="1:41" ht="15.75" x14ac:dyDescent="0.25">
      <c r="A61" s="48"/>
      <c r="B61" s="6"/>
      <c r="F61" s="48"/>
      <c r="K61" s="48"/>
      <c r="P61" s="48"/>
      <c r="U61" s="48"/>
      <c r="Z61" s="48"/>
      <c r="AE61" s="48"/>
      <c r="AJ61" s="48"/>
      <c r="AO61" s="48"/>
    </row>
    <row r="62" spans="1:41" ht="15.75" x14ac:dyDescent="0.25">
      <c r="A62" s="48"/>
      <c r="B62" s="6"/>
      <c r="F62" s="48"/>
      <c r="K62" s="48"/>
      <c r="P62" s="48"/>
      <c r="U62" s="48"/>
      <c r="Z62" s="48"/>
      <c r="AE62" s="48"/>
      <c r="AJ62" s="48"/>
      <c r="AO62" s="48"/>
    </row>
    <row r="63" spans="1:41" ht="15.75" x14ac:dyDescent="0.25">
      <c r="A63" s="48"/>
      <c r="B63" s="6"/>
      <c r="F63" s="48"/>
      <c r="K63" s="48"/>
      <c r="P63" s="48"/>
      <c r="U63" s="48"/>
      <c r="Z63" s="48"/>
      <c r="AE63" s="48"/>
      <c r="AJ63" s="48"/>
      <c r="AO63" s="48"/>
    </row>
    <row r="64" spans="1:41" ht="15.75" x14ac:dyDescent="0.25">
      <c r="A64" s="48"/>
      <c r="B64" s="6"/>
      <c r="F64" s="48"/>
      <c r="K64" s="48"/>
      <c r="P64" s="48"/>
      <c r="U64" s="48"/>
      <c r="Z64" s="48"/>
      <c r="AE64" s="48"/>
      <c r="AJ64" s="48"/>
      <c r="AO64" s="48"/>
    </row>
    <row r="65" spans="1:41" x14ac:dyDescent="0.25">
      <c r="A65" s="9"/>
      <c r="B65" s="6"/>
      <c r="F65" s="9"/>
      <c r="K65" s="9"/>
      <c r="P65" s="9"/>
      <c r="U65" s="9"/>
      <c r="Z65" s="9"/>
      <c r="AE65" s="9"/>
      <c r="AJ65" s="9"/>
      <c r="AO65" s="9"/>
    </row>
    <row r="66" spans="1:41" x14ac:dyDescent="0.25">
      <c r="A66" s="9"/>
      <c r="B66" s="6"/>
      <c r="F66" s="9"/>
      <c r="K66" s="9"/>
      <c r="P66" s="9"/>
      <c r="U66" s="9"/>
      <c r="Z66" s="9"/>
      <c r="AE66" s="9"/>
      <c r="AJ66" s="9"/>
      <c r="AO66" s="9"/>
    </row>
    <row r="67" spans="1:41" x14ac:dyDescent="0.25">
      <c r="A67" s="9"/>
      <c r="B67" s="6"/>
      <c r="F67" s="9"/>
      <c r="K67" s="9"/>
      <c r="P67" s="9"/>
      <c r="U67" s="9"/>
      <c r="Z67" s="9"/>
      <c r="AE67" s="9"/>
      <c r="AJ67" s="9"/>
      <c r="AO67" s="9"/>
    </row>
    <row r="68" spans="1:41" x14ac:dyDescent="0.25">
      <c r="A68" s="9"/>
      <c r="B68" s="6"/>
      <c r="F68" s="9"/>
      <c r="K68" s="9"/>
      <c r="P68" s="9"/>
      <c r="U68" s="9"/>
      <c r="Z68" s="9"/>
      <c r="AE68" s="9"/>
      <c r="AJ68" s="9"/>
      <c r="AO68" s="9"/>
    </row>
    <row r="69" spans="1:41" x14ac:dyDescent="0.25">
      <c r="A69" s="9"/>
      <c r="B69" s="6"/>
      <c r="F69" s="9"/>
      <c r="K69" s="9"/>
      <c r="P69" s="9"/>
      <c r="U69" s="9"/>
      <c r="Z69" s="9"/>
      <c r="AE69" s="9"/>
      <c r="AJ69" s="9"/>
      <c r="AO69" s="9"/>
    </row>
    <row r="70" spans="1:41" x14ac:dyDescent="0.25">
      <c r="A70" s="9"/>
      <c r="B70" s="6"/>
      <c r="F70" s="9"/>
      <c r="K70" s="9"/>
      <c r="P70" s="9"/>
      <c r="U70" s="9"/>
      <c r="Z70" s="9"/>
      <c r="AE70" s="9"/>
      <c r="AJ70" s="9"/>
      <c r="AO70" s="9"/>
    </row>
    <row r="71" spans="1:41" x14ac:dyDescent="0.25">
      <c r="F71" s="9"/>
      <c r="K71" s="9"/>
      <c r="P71" s="9"/>
      <c r="U71" s="9"/>
      <c r="Z71" s="9"/>
      <c r="AE71" s="9"/>
      <c r="AJ71" s="9"/>
      <c r="AO71" s="9"/>
    </row>
    <row r="72" spans="1:41" x14ac:dyDescent="0.25">
      <c r="F72" s="9"/>
      <c r="K72" s="9"/>
      <c r="P72" s="9"/>
      <c r="U72" s="9"/>
      <c r="Z72" s="9"/>
      <c r="AE72" s="9"/>
      <c r="AJ72" s="9"/>
      <c r="AO72" s="9"/>
    </row>
  </sheetData>
  <hyperlinks>
    <hyperlink ref="F2" r:id="rId1"/>
    <hyperlink ref="F41" r:id="rId2"/>
    <hyperlink ref="K2" r:id="rId3"/>
    <hyperlink ref="K41" r:id="rId4"/>
    <hyperlink ref="P2" r:id="rId5"/>
    <hyperlink ref="P41" r:id="rId6"/>
    <hyperlink ref="U2" r:id="rId7"/>
    <hyperlink ref="U41" r:id="rId8"/>
    <hyperlink ref="Z2" r:id="rId9"/>
    <hyperlink ref="Z41" r:id="rId10"/>
    <hyperlink ref="AE2" r:id="rId11"/>
    <hyperlink ref="AE41" r:id="rId12"/>
    <hyperlink ref="AJ2" r:id="rId13"/>
    <hyperlink ref="AJ41" r:id="rId14"/>
    <hyperlink ref="AO2" r:id="rId15"/>
    <hyperlink ref="AO41" r:id="rId16"/>
    <hyperlink ref="A2" r:id="rId17"/>
    <hyperlink ref="A41" r:id="rId18" display="Notes &amp; definition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73"/>
  <sheetViews>
    <sheetView topLeftCell="A10" workbookViewId="0">
      <selection activeCell="B33" sqref="B33"/>
    </sheetView>
  </sheetViews>
  <sheetFormatPr defaultRowHeight="15" x14ac:dyDescent="0.25"/>
  <cols>
    <col min="1" max="1" width="91.42578125" style="6" bestFit="1" customWidth="1"/>
    <col min="2" max="2" width="10.7109375" style="6" bestFit="1" customWidth="1"/>
    <col min="6" max="6" width="91.42578125" style="6" bestFit="1" customWidth="1"/>
    <col min="7" max="7" width="9.7109375" style="6" customWidth="1"/>
    <col min="11" max="11" width="40.85546875" style="6" customWidth="1"/>
    <col min="12" max="12" width="9.7109375" style="6" customWidth="1"/>
    <col min="16" max="16" width="40.85546875" style="6" customWidth="1"/>
    <col min="17" max="17" width="9.7109375" style="6" customWidth="1"/>
    <col min="21" max="21" width="40.85546875" style="6" customWidth="1"/>
    <col min="22" max="22" width="9.7109375" style="6" customWidth="1"/>
    <col min="26" max="26" width="40.85546875" style="6" customWidth="1"/>
    <col min="27" max="27" width="9.7109375" style="6" customWidth="1"/>
    <col min="31" max="31" width="40.85546875" style="6" customWidth="1"/>
    <col min="32" max="32" width="9.7109375" style="6" customWidth="1"/>
    <col min="36" max="36" width="40.85546875" style="6" customWidth="1"/>
    <col min="37" max="37" width="9.7109375" style="6" customWidth="1"/>
    <col min="41" max="41" width="40.85546875" style="6" customWidth="1"/>
    <col min="42" max="42" width="9.7109375" style="6" customWidth="1"/>
  </cols>
  <sheetData>
    <row r="1" spans="1:42" ht="15.75" x14ac:dyDescent="0.25">
      <c r="A1" s="1" t="s">
        <v>0</v>
      </c>
      <c r="B1" s="2"/>
      <c r="F1" s="1" t="s">
        <v>0</v>
      </c>
      <c r="G1" s="2"/>
      <c r="K1" s="1" t="s">
        <v>0</v>
      </c>
      <c r="L1" s="2"/>
      <c r="P1" s="1" t="s">
        <v>0</v>
      </c>
      <c r="Q1" s="2"/>
      <c r="U1" s="1" t="s">
        <v>0</v>
      </c>
      <c r="V1" s="2"/>
      <c r="Z1" s="1" t="s">
        <v>0</v>
      </c>
      <c r="AA1" s="2"/>
      <c r="AE1" s="1" t="s">
        <v>0</v>
      </c>
      <c r="AF1" s="2"/>
      <c r="AJ1" s="1" t="s">
        <v>0</v>
      </c>
      <c r="AK1" s="2"/>
      <c r="AO1" s="1" t="s">
        <v>0</v>
      </c>
      <c r="AP1" s="2"/>
    </row>
    <row r="2" spans="1:42" ht="15.75" x14ac:dyDescent="0.25">
      <c r="A2" s="102" t="s">
        <v>1</v>
      </c>
      <c r="B2" s="25"/>
      <c r="F2" s="3" t="s">
        <v>1</v>
      </c>
      <c r="G2" s="2"/>
      <c r="K2" s="3" t="s">
        <v>1</v>
      </c>
      <c r="L2" s="2"/>
      <c r="P2" s="3" t="s">
        <v>1</v>
      </c>
      <c r="Q2" s="2"/>
      <c r="U2" s="3" t="s">
        <v>1</v>
      </c>
      <c r="V2" s="2"/>
      <c r="Z2" s="3" t="s">
        <v>1</v>
      </c>
      <c r="AA2" s="2"/>
      <c r="AE2" s="3" t="s">
        <v>1</v>
      </c>
      <c r="AF2" s="2"/>
      <c r="AJ2" s="3" t="s">
        <v>1</v>
      </c>
      <c r="AK2" s="2"/>
      <c r="AO2" s="3" t="s">
        <v>1</v>
      </c>
      <c r="AP2" s="2"/>
    </row>
    <row r="3" spans="1:42" ht="15.75" x14ac:dyDescent="0.25">
      <c r="A3" s="103"/>
      <c r="B3" s="25"/>
      <c r="F3" s="1"/>
      <c r="G3" s="2"/>
      <c r="K3" s="1"/>
      <c r="L3" s="2"/>
      <c r="P3" s="1"/>
      <c r="Q3" s="2"/>
      <c r="U3" s="1"/>
      <c r="V3" s="2"/>
      <c r="Z3" s="1"/>
      <c r="AA3" s="2"/>
      <c r="AE3" s="1"/>
      <c r="AF3" s="2"/>
      <c r="AJ3" s="1"/>
      <c r="AK3" s="2"/>
      <c r="AO3" s="1"/>
      <c r="AP3" s="2"/>
    </row>
    <row r="4" spans="1:42" ht="15.75" x14ac:dyDescent="0.25">
      <c r="A4" s="4" t="s">
        <v>65</v>
      </c>
      <c r="B4" s="2"/>
      <c r="F4" s="4" t="s">
        <v>65</v>
      </c>
      <c r="G4" s="2"/>
      <c r="K4" s="4" t="s">
        <v>65</v>
      </c>
      <c r="L4" s="2"/>
      <c r="P4" s="4" t="s">
        <v>65</v>
      </c>
      <c r="Q4" s="2"/>
      <c r="U4" s="4" t="s">
        <v>65</v>
      </c>
      <c r="V4" s="2"/>
      <c r="Z4" s="4" t="s">
        <v>65</v>
      </c>
      <c r="AA4" s="2"/>
      <c r="AE4" s="4" t="s">
        <v>65</v>
      </c>
      <c r="AF4" s="2"/>
      <c r="AJ4" s="4" t="s">
        <v>65</v>
      </c>
      <c r="AK4" s="2"/>
      <c r="AO4" s="4" t="s">
        <v>65</v>
      </c>
      <c r="AP4" s="2"/>
    </row>
    <row r="5" spans="1:42" ht="18.75" x14ac:dyDescent="0.25">
      <c r="A5" s="4" t="s">
        <v>160</v>
      </c>
      <c r="B5" s="2"/>
      <c r="F5" s="4" t="s">
        <v>66</v>
      </c>
      <c r="G5" s="2"/>
      <c r="K5" s="4" t="s">
        <v>83</v>
      </c>
      <c r="L5" s="2"/>
      <c r="P5" s="4" t="s">
        <v>84</v>
      </c>
      <c r="Q5" s="2"/>
      <c r="U5" s="4" t="s">
        <v>85</v>
      </c>
      <c r="V5" s="2"/>
      <c r="Z5" s="4" t="s">
        <v>86</v>
      </c>
      <c r="AA5" s="2"/>
      <c r="AE5" s="4" t="s">
        <v>87</v>
      </c>
      <c r="AF5" s="2"/>
      <c r="AJ5" s="4" t="s">
        <v>88</v>
      </c>
      <c r="AK5" s="2"/>
      <c r="AO5" s="4" t="s">
        <v>89</v>
      </c>
      <c r="AP5" s="2"/>
    </row>
    <row r="6" spans="1:42" x14ac:dyDescent="0.25">
      <c r="A6" s="5"/>
      <c r="F6" s="5"/>
      <c r="K6" s="5"/>
      <c r="P6" s="5"/>
      <c r="U6" s="5"/>
      <c r="Z6" s="5"/>
      <c r="AE6" s="5"/>
      <c r="AJ6" s="5"/>
      <c r="AO6" s="5"/>
    </row>
    <row r="7" spans="1:42" ht="15.75" thickBot="1" x14ac:dyDescent="0.3">
      <c r="A7" s="7"/>
      <c r="B7" s="7"/>
      <c r="F7" s="7"/>
      <c r="G7" s="7"/>
      <c r="K7" s="7"/>
      <c r="L7" s="7"/>
      <c r="P7" s="7"/>
      <c r="Q7" s="7"/>
      <c r="U7" s="7"/>
      <c r="V7" s="7"/>
      <c r="Z7" s="7"/>
      <c r="AA7" s="7"/>
      <c r="AE7" s="7"/>
      <c r="AF7" s="7"/>
      <c r="AJ7" s="7"/>
      <c r="AK7" s="7"/>
      <c r="AO7" s="7"/>
      <c r="AP7" s="7"/>
    </row>
    <row r="8" spans="1:42" ht="39" x14ac:dyDescent="0.25">
      <c r="A8" s="17"/>
      <c r="B8" s="68" t="s">
        <v>68</v>
      </c>
      <c r="F8" s="17"/>
      <c r="G8" s="68" t="s">
        <v>68</v>
      </c>
      <c r="K8" s="17"/>
      <c r="L8" s="68" t="s">
        <v>68</v>
      </c>
      <c r="P8" s="17"/>
      <c r="Q8" s="68" t="s">
        <v>68</v>
      </c>
      <c r="U8" s="17"/>
      <c r="V8" s="68" t="s">
        <v>68</v>
      </c>
      <c r="Z8" s="17"/>
      <c r="AA8" s="68" t="s">
        <v>68</v>
      </c>
      <c r="AE8" s="17"/>
      <c r="AF8" s="68" t="s">
        <v>68</v>
      </c>
      <c r="AJ8" s="17"/>
      <c r="AK8" s="68" t="s">
        <v>68</v>
      </c>
      <c r="AO8" s="17"/>
      <c r="AP8" s="68" t="s">
        <v>68</v>
      </c>
    </row>
    <row r="9" spans="1:42" ht="26.25" x14ac:dyDescent="0.25">
      <c r="A9" s="14"/>
      <c r="B9" s="15" t="s">
        <v>159</v>
      </c>
      <c r="F9" s="14"/>
      <c r="G9" s="15" t="s">
        <v>63</v>
      </c>
      <c r="K9" s="14"/>
      <c r="L9" s="15" t="s">
        <v>63</v>
      </c>
      <c r="P9" s="14"/>
      <c r="Q9" s="15" t="s">
        <v>63</v>
      </c>
      <c r="U9" s="14"/>
      <c r="V9" s="15" t="s">
        <v>63</v>
      </c>
      <c r="Z9" s="14"/>
      <c r="AA9" s="15" t="s">
        <v>63</v>
      </c>
      <c r="AE9" s="14"/>
      <c r="AF9" s="15" t="s">
        <v>63</v>
      </c>
      <c r="AJ9" s="14"/>
      <c r="AK9" s="15" t="s">
        <v>63</v>
      </c>
      <c r="AO9" s="14"/>
      <c r="AP9" s="15" t="s">
        <v>63</v>
      </c>
    </row>
    <row r="10" spans="1:42" x14ac:dyDescent="0.25">
      <c r="A10" s="34" t="s">
        <v>11</v>
      </c>
      <c r="B10" s="50"/>
      <c r="F10" s="34" t="s">
        <v>11</v>
      </c>
      <c r="G10" s="50"/>
      <c r="K10" s="34" t="s">
        <v>11</v>
      </c>
      <c r="L10" s="50"/>
      <c r="P10" s="34" t="s">
        <v>11</v>
      </c>
      <c r="Q10" s="50"/>
      <c r="U10" s="34" t="s">
        <v>11</v>
      </c>
      <c r="V10" s="50"/>
      <c r="Z10" s="34" t="s">
        <v>11</v>
      </c>
      <c r="AA10" s="50"/>
      <c r="AE10" s="34" t="s">
        <v>11</v>
      </c>
      <c r="AF10" s="50"/>
      <c r="AJ10" s="34" t="s">
        <v>11</v>
      </c>
      <c r="AK10" s="50"/>
      <c r="AO10" s="34" t="s">
        <v>11</v>
      </c>
      <c r="AP10" s="50"/>
    </row>
    <row r="11" spans="1:42" x14ac:dyDescent="0.25">
      <c r="A11" s="5" t="s">
        <v>12</v>
      </c>
      <c r="B11" s="52">
        <v>3381.0819839593264</v>
      </c>
      <c r="F11" s="5" t="s">
        <v>12</v>
      </c>
      <c r="G11" s="52">
        <v>3286.7006532235164</v>
      </c>
      <c r="K11" s="5" t="s">
        <v>12</v>
      </c>
      <c r="L11" s="52">
        <v>3081.3619813088521</v>
      </c>
      <c r="P11" s="5" t="s">
        <v>12</v>
      </c>
      <c r="Q11" s="52">
        <v>3265.456587442523</v>
      </c>
      <c r="U11" s="5" t="s">
        <v>12</v>
      </c>
      <c r="V11" s="52">
        <v>3245.431488242521</v>
      </c>
      <c r="Z11" s="5" t="s">
        <v>12</v>
      </c>
      <c r="AA11" s="52">
        <v>3211.9201881426638</v>
      </c>
      <c r="AE11" s="5" t="s">
        <v>12</v>
      </c>
      <c r="AF11" s="52">
        <v>3204.7487740029546</v>
      </c>
      <c r="AJ11" s="5" t="s">
        <v>12</v>
      </c>
      <c r="AK11" s="52">
        <v>2928.2996130530119</v>
      </c>
      <c r="AO11" s="5" t="s">
        <v>12</v>
      </c>
      <c r="AP11" s="52">
        <v>2981.6853268266373</v>
      </c>
    </row>
    <row r="12" spans="1:42" x14ac:dyDescent="0.25">
      <c r="A12" s="5" t="s">
        <v>13</v>
      </c>
      <c r="B12" s="52">
        <v>2952.9646223379523</v>
      </c>
      <c r="F12" s="5" t="s">
        <v>13</v>
      </c>
      <c r="G12" s="52">
        <v>2993.3086291378841</v>
      </c>
      <c r="K12" s="5" t="s">
        <v>13</v>
      </c>
      <c r="L12" s="52">
        <v>3060.4362027935172</v>
      </c>
      <c r="P12" s="5" t="s">
        <v>13</v>
      </c>
      <c r="Q12" s="52">
        <v>3347.9716671881397</v>
      </c>
      <c r="U12" s="5" t="s">
        <v>13</v>
      </c>
      <c r="V12" s="52">
        <v>3546.6033373518267</v>
      </c>
      <c r="Z12" s="5" t="s">
        <v>13</v>
      </c>
      <c r="AA12" s="52">
        <v>3562.2448015873019</v>
      </c>
      <c r="AE12" s="5" t="s">
        <v>13</v>
      </c>
      <c r="AF12" s="52">
        <v>3524.3957968861987</v>
      </c>
      <c r="AJ12" s="5" t="s">
        <v>13</v>
      </c>
      <c r="AK12" s="52">
        <v>3425.6244652701448</v>
      </c>
      <c r="AO12" s="5" t="s">
        <v>13</v>
      </c>
      <c r="AP12" s="52">
        <v>3348.1161222093278</v>
      </c>
    </row>
    <row r="13" spans="1:42" x14ac:dyDescent="0.25">
      <c r="A13" s="5" t="s">
        <v>14</v>
      </c>
      <c r="B13" s="52">
        <v>3562.6124162729197</v>
      </c>
      <c r="F13" s="5" t="s">
        <v>14</v>
      </c>
      <c r="G13" s="52">
        <v>3266.6936055855626</v>
      </c>
      <c r="K13" s="5" t="s">
        <v>14</v>
      </c>
      <c r="L13" s="52">
        <v>3290.2980334780787</v>
      </c>
      <c r="P13" s="5" t="s">
        <v>14</v>
      </c>
      <c r="Q13" s="52">
        <v>3412.8376950492502</v>
      </c>
      <c r="U13" s="5" t="s">
        <v>14</v>
      </c>
      <c r="V13" s="52">
        <v>3484.7754078741982</v>
      </c>
      <c r="Z13" s="5" t="s">
        <v>14</v>
      </c>
      <c r="AA13" s="52">
        <v>3681.1096199865992</v>
      </c>
      <c r="AE13" s="5" t="s">
        <v>14</v>
      </c>
      <c r="AF13" s="52">
        <v>3695.5299746508986</v>
      </c>
      <c r="AJ13" s="5" t="s">
        <v>14</v>
      </c>
      <c r="AK13" s="52">
        <v>3526.0492776240667</v>
      </c>
      <c r="AO13" s="5" t="s">
        <v>14</v>
      </c>
      <c r="AP13" s="52">
        <v>3471.0039461514748</v>
      </c>
    </row>
    <row r="14" spans="1:42" x14ac:dyDescent="0.25">
      <c r="A14" s="5" t="s">
        <v>15</v>
      </c>
      <c r="B14" s="52">
        <v>4049.0357890771447</v>
      </c>
      <c r="F14" s="5" t="s">
        <v>15</v>
      </c>
      <c r="G14" s="52">
        <v>4083.870875211745</v>
      </c>
      <c r="K14" s="5" t="s">
        <v>15</v>
      </c>
      <c r="L14" s="52">
        <v>4233.7544953419301</v>
      </c>
      <c r="P14" s="5" t="s">
        <v>15</v>
      </c>
      <c r="Q14" s="52">
        <v>4110.0745232095442</v>
      </c>
      <c r="U14" s="5" t="s">
        <v>15</v>
      </c>
      <c r="V14" s="52">
        <v>3948.457675864227</v>
      </c>
      <c r="Z14" s="5" t="s">
        <v>15</v>
      </c>
      <c r="AA14" s="52">
        <v>3913.9748228919743</v>
      </c>
      <c r="AE14" s="5" t="s">
        <v>15</v>
      </c>
      <c r="AF14" s="52">
        <v>3859.4950140813185</v>
      </c>
      <c r="AJ14" s="5" t="s">
        <v>15</v>
      </c>
      <c r="AK14" s="52">
        <v>4301.2183528464366</v>
      </c>
      <c r="AO14" s="5" t="s">
        <v>15</v>
      </c>
      <c r="AP14" s="52">
        <v>4335.0519923187721</v>
      </c>
    </row>
    <row r="15" spans="1:42" x14ac:dyDescent="0.25">
      <c r="A15" s="5" t="s">
        <v>16</v>
      </c>
      <c r="B15" s="52">
        <v>3463.0336571983221</v>
      </c>
      <c r="F15" s="5" t="s">
        <v>16</v>
      </c>
      <c r="G15" s="52">
        <v>3370.6746963369865</v>
      </c>
      <c r="K15" s="5" t="s">
        <v>16</v>
      </c>
      <c r="L15" s="52">
        <v>3614.2824795551928</v>
      </c>
      <c r="P15" s="5" t="s">
        <v>16</v>
      </c>
      <c r="Q15" s="52">
        <v>3817.7294166032507</v>
      </c>
      <c r="U15" s="5" t="s">
        <v>16</v>
      </c>
      <c r="V15" s="52">
        <v>3741.639489327506</v>
      </c>
      <c r="Z15" s="5" t="s">
        <v>16</v>
      </c>
      <c r="AA15" s="52">
        <v>3648.0059825264466</v>
      </c>
      <c r="AE15" s="5" t="s">
        <v>16</v>
      </c>
      <c r="AF15" s="52">
        <v>3735.8811774100286</v>
      </c>
      <c r="AJ15" s="5" t="s">
        <v>16</v>
      </c>
      <c r="AK15" s="52">
        <v>3830.5028916596716</v>
      </c>
      <c r="AO15" s="5" t="s">
        <v>16</v>
      </c>
      <c r="AP15" s="52">
        <v>3893.6958852134098</v>
      </c>
    </row>
    <row r="16" spans="1:42" x14ac:dyDescent="0.25">
      <c r="A16" s="5" t="s">
        <v>17</v>
      </c>
      <c r="B16" s="52">
        <v>4029.2659991294631</v>
      </c>
      <c r="F16" s="5" t="s">
        <v>17</v>
      </c>
      <c r="G16" s="52">
        <v>4157.2723978475869</v>
      </c>
      <c r="K16" s="5" t="s">
        <v>17</v>
      </c>
      <c r="L16" s="52">
        <v>4264.5277729433028</v>
      </c>
      <c r="P16" s="5" t="s">
        <v>17</v>
      </c>
      <c r="Q16" s="52">
        <v>4414.6572252658725</v>
      </c>
      <c r="U16" s="5" t="s">
        <v>17</v>
      </c>
      <c r="V16" s="52">
        <v>4510.0396276744286</v>
      </c>
      <c r="Z16" s="5" t="s">
        <v>17</v>
      </c>
      <c r="AA16" s="52">
        <v>4330.9068155419445</v>
      </c>
      <c r="AE16" s="5" t="s">
        <v>17</v>
      </c>
      <c r="AF16" s="52">
        <v>4301.5046826194639</v>
      </c>
      <c r="AJ16" s="5" t="s">
        <v>17</v>
      </c>
      <c r="AK16" s="52">
        <v>4331.178125274726</v>
      </c>
      <c r="AO16" s="5" t="s">
        <v>17</v>
      </c>
      <c r="AP16" s="52">
        <v>4286.557311919827</v>
      </c>
    </row>
    <row r="17" spans="1:42" x14ac:dyDescent="0.25">
      <c r="A17" s="5" t="s">
        <v>18</v>
      </c>
      <c r="B17" s="52">
        <v>1472.9269268018413</v>
      </c>
      <c r="F17" s="5" t="s">
        <v>18</v>
      </c>
      <c r="G17" s="52">
        <v>1544.3063512541396</v>
      </c>
      <c r="K17" s="5" t="s">
        <v>18</v>
      </c>
      <c r="L17" s="52">
        <v>1606.1384975089591</v>
      </c>
      <c r="P17" s="5" t="s">
        <v>18</v>
      </c>
      <c r="Q17" s="52">
        <v>1793.9168310101309</v>
      </c>
      <c r="U17" s="5" t="s">
        <v>18</v>
      </c>
      <c r="V17" s="52">
        <v>1871.9804469317562</v>
      </c>
      <c r="Z17" s="5" t="s">
        <v>18</v>
      </c>
      <c r="AA17" s="52">
        <v>1849.6855712689869</v>
      </c>
      <c r="AE17" s="5" t="s">
        <v>18</v>
      </c>
      <c r="AF17" s="52">
        <v>1815.0177997862882</v>
      </c>
      <c r="AJ17" s="5" t="s">
        <v>18</v>
      </c>
      <c r="AK17" s="52">
        <v>1904.9708340654604</v>
      </c>
      <c r="AO17" s="5" t="s">
        <v>18</v>
      </c>
      <c r="AP17" s="52">
        <v>2054.9423579960689</v>
      </c>
    </row>
    <row r="18" spans="1:42" x14ac:dyDescent="0.25">
      <c r="A18" s="5" t="s">
        <v>19</v>
      </c>
      <c r="B18" s="52">
        <v>4077.6142263576394</v>
      </c>
      <c r="F18" s="5" t="s">
        <v>19</v>
      </c>
      <c r="G18" s="52">
        <v>3972.2577786931411</v>
      </c>
      <c r="K18" s="5" t="s">
        <v>19</v>
      </c>
      <c r="L18" s="52">
        <v>3883.7445024852354</v>
      </c>
      <c r="P18" s="5" t="s">
        <v>19</v>
      </c>
      <c r="Q18" s="52">
        <v>4259.4611717070502</v>
      </c>
      <c r="U18" s="5" t="s">
        <v>19</v>
      </c>
      <c r="V18" s="52">
        <v>4475.7083944429314</v>
      </c>
      <c r="Z18" s="5" t="s">
        <v>19</v>
      </c>
      <c r="AA18" s="52">
        <v>4473.3819233516097</v>
      </c>
      <c r="AE18" s="5" t="s">
        <v>19</v>
      </c>
      <c r="AF18" s="52">
        <v>4431.7307515404937</v>
      </c>
      <c r="AJ18" s="5" t="s">
        <v>19</v>
      </c>
      <c r="AK18" s="52">
        <v>4439.4431993777553</v>
      </c>
      <c r="AO18" s="5" t="s">
        <v>19</v>
      </c>
      <c r="AP18" s="52">
        <v>4511.5233934689877</v>
      </c>
    </row>
    <row r="19" spans="1:42" x14ac:dyDescent="0.25">
      <c r="A19" s="5" t="s">
        <v>20</v>
      </c>
      <c r="B19" s="52">
        <v>3857.1958782068468</v>
      </c>
      <c r="F19" s="5" t="s">
        <v>20</v>
      </c>
      <c r="G19" s="52">
        <v>3916.2735501730926</v>
      </c>
      <c r="K19" s="5" t="s">
        <v>20</v>
      </c>
      <c r="L19" s="52">
        <v>3937.7756361515221</v>
      </c>
      <c r="P19" s="5" t="s">
        <v>20</v>
      </c>
      <c r="Q19" s="52">
        <v>4114.4776776331391</v>
      </c>
      <c r="U19" s="5" t="s">
        <v>20</v>
      </c>
      <c r="V19" s="52">
        <v>4266.4789780188239</v>
      </c>
      <c r="Z19" s="5" t="s">
        <v>20</v>
      </c>
      <c r="AA19" s="52">
        <v>4384.8454180211438</v>
      </c>
      <c r="AE19" s="5" t="s">
        <v>20</v>
      </c>
      <c r="AF19" s="52">
        <v>4543.3194702150595</v>
      </c>
      <c r="AJ19" s="5" t="s">
        <v>20</v>
      </c>
      <c r="AK19" s="52">
        <v>4559.7252916961879</v>
      </c>
      <c r="AO19" s="5" t="s">
        <v>20</v>
      </c>
      <c r="AP19" s="52">
        <v>4469.9421408070766</v>
      </c>
    </row>
    <row r="20" spans="1:42" x14ac:dyDescent="0.25">
      <c r="A20" s="5" t="s">
        <v>21</v>
      </c>
      <c r="B20" s="52">
        <v>3344.4249958523837</v>
      </c>
      <c r="F20" s="5" t="s">
        <v>21</v>
      </c>
      <c r="G20" s="52">
        <v>3333.8433761562005</v>
      </c>
      <c r="K20" s="5" t="s">
        <v>21</v>
      </c>
      <c r="L20" s="52">
        <v>3383.4460840229317</v>
      </c>
      <c r="P20" s="5" t="s">
        <v>21</v>
      </c>
      <c r="Q20" s="52">
        <v>3576.6895414953087</v>
      </c>
      <c r="U20" s="5" t="s">
        <v>21</v>
      </c>
      <c r="V20" s="52">
        <v>3658.9059781933265</v>
      </c>
      <c r="Z20" s="5" t="s">
        <v>21</v>
      </c>
      <c r="AA20" s="52">
        <v>3651.5575205936707</v>
      </c>
      <c r="AE20" s="5" t="s">
        <v>21</v>
      </c>
      <c r="AF20" s="52">
        <v>3652.8884638936142</v>
      </c>
      <c r="AJ20" s="5" t="s">
        <v>21</v>
      </c>
      <c r="AK20" s="52">
        <v>3676.7242666314833</v>
      </c>
      <c r="AO20" s="5" t="s">
        <v>21</v>
      </c>
      <c r="AP20" s="52">
        <v>3693.5732465218803</v>
      </c>
    </row>
    <row r="21" spans="1:42" x14ac:dyDescent="0.25">
      <c r="A21" s="5" t="s">
        <v>22</v>
      </c>
      <c r="B21" s="52">
        <v>4043.6952976395182</v>
      </c>
      <c r="F21" s="5" t="s">
        <v>22</v>
      </c>
      <c r="G21" s="52">
        <v>3897.9260450160778</v>
      </c>
      <c r="K21" s="5" t="s">
        <v>22</v>
      </c>
      <c r="L21" s="52">
        <v>3660.4096374162104</v>
      </c>
      <c r="P21" s="5" t="s">
        <v>22</v>
      </c>
      <c r="Q21" s="52">
        <v>3702.0328311762519</v>
      </c>
      <c r="U21" s="5" t="s">
        <v>22</v>
      </c>
      <c r="V21" s="52">
        <v>3989.2848621830208</v>
      </c>
      <c r="Z21" s="5" t="s">
        <v>22</v>
      </c>
      <c r="AA21" s="52">
        <v>4126.9560527887907</v>
      </c>
      <c r="AE21" s="5" t="s">
        <v>22</v>
      </c>
      <c r="AF21" s="52">
        <v>4323.5221074658093</v>
      </c>
      <c r="AJ21" s="5" t="s">
        <v>22</v>
      </c>
      <c r="AK21" s="52">
        <v>4016.4742278358176</v>
      </c>
      <c r="AO21" s="5" t="s">
        <v>22</v>
      </c>
      <c r="AP21" s="52">
        <v>3718.381079187106</v>
      </c>
    </row>
    <row r="22" spans="1:42" x14ac:dyDescent="0.25">
      <c r="A22" s="5" t="s">
        <v>23</v>
      </c>
      <c r="B22" s="52">
        <v>3602.8853252872091</v>
      </c>
      <c r="F22" s="5" t="s">
        <v>23</v>
      </c>
      <c r="G22" s="52">
        <v>3496.5180733326069</v>
      </c>
      <c r="K22" s="5" t="s">
        <v>23</v>
      </c>
      <c r="L22" s="52">
        <v>3580.6103279820218</v>
      </c>
      <c r="P22" s="5" t="s">
        <v>23</v>
      </c>
      <c r="Q22" s="52">
        <v>3407.0970384021698</v>
      </c>
      <c r="U22" s="5" t="s">
        <v>23</v>
      </c>
      <c r="V22" s="52">
        <v>3368.4424319833552</v>
      </c>
      <c r="Z22" s="5" t="s">
        <v>23</v>
      </c>
      <c r="AA22" s="52">
        <v>3600.6321269305604</v>
      </c>
      <c r="AE22" s="5" t="s">
        <v>23</v>
      </c>
      <c r="AF22" s="52">
        <v>3556.7153360881225</v>
      </c>
      <c r="AJ22" s="5" t="s">
        <v>23</v>
      </c>
      <c r="AK22" s="52">
        <v>3367.5495031223909</v>
      </c>
      <c r="AO22" s="5" t="s">
        <v>23</v>
      </c>
      <c r="AP22" s="52">
        <v>3295.2900438576248</v>
      </c>
    </row>
    <row r="23" spans="1:42" x14ac:dyDescent="0.25">
      <c r="A23" s="17" t="s">
        <v>24</v>
      </c>
      <c r="B23" s="52">
        <v>3699.4311456124988</v>
      </c>
      <c r="F23" s="17" t="s">
        <v>24</v>
      </c>
      <c r="G23" s="52">
        <v>3647.4878927358882</v>
      </c>
      <c r="K23" s="17" t="s">
        <v>24</v>
      </c>
      <c r="L23" s="52">
        <v>3681.1795471975361</v>
      </c>
      <c r="P23" s="17" t="s">
        <v>24</v>
      </c>
      <c r="Q23" s="52">
        <v>3829.5194222365853</v>
      </c>
      <c r="U23" s="17" t="s">
        <v>24</v>
      </c>
      <c r="V23" s="52">
        <v>3912.0335395957777</v>
      </c>
      <c r="Z23" s="17" t="s">
        <v>24</v>
      </c>
      <c r="AA23" s="52">
        <v>3941.600784324788</v>
      </c>
      <c r="AE23" s="17" t="s">
        <v>24</v>
      </c>
      <c r="AF23" s="52">
        <v>3955.1297219478779</v>
      </c>
      <c r="AJ23" s="17" t="s">
        <v>24</v>
      </c>
      <c r="AK23" s="52">
        <v>3927.4959830417411</v>
      </c>
      <c r="AO23" s="17" t="s">
        <v>24</v>
      </c>
      <c r="AP23" s="52">
        <v>3896.4701610559496</v>
      </c>
    </row>
    <row r="24" spans="1:42" x14ac:dyDescent="0.25">
      <c r="A24" s="14" t="s">
        <v>25</v>
      </c>
      <c r="B24" s="58">
        <v>3401.4750283181193</v>
      </c>
      <c r="F24" s="14" t="s">
        <v>25</v>
      </c>
      <c r="G24" s="58">
        <v>3376.2483625713066</v>
      </c>
      <c r="K24" s="14" t="s">
        <v>25</v>
      </c>
      <c r="L24" s="58">
        <v>3414.5052648428245</v>
      </c>
      <c r="P24" s="14" t="s">
        <v>25</v>
      </c>
      <c r="Q24" s="58">
        <v>3568.2144343369682</v>
      </c>
      <c r="U24" s="14" t="s">
        <v>25</v>
      </c>
      <c r="V24" s="58">
        <v>3650.1998400846842</v>
      </c>
      <c r="Z24" s="14" t="s">
        <v>25</v>
      </c>
      <c r="AA24" s="58">
        <v>3671.2438548310088</v>
      </c>
      <c r="AE24" s="14" t="s">
        <v>25</v>
      </c>
      <c r="AF24" s="58">
        <v>3678.6364876768275</v>
      </c>
      <c r="AJ24" s="14" t="s">
        <v>25</v>
      </c>
      <c r="AK24" s="58">
        <v>3666.9665297826837</v>
      </c>
      <c r="AO24" s="14" t="s">
        <v>25</v>
      </c>
      <c r="AP24" s="58">
        <v>3659.9270929627519</v>
      </c>
    </row>
    <row r="25" spans="1:42" x14ac:dyDescent="0.25">
      <c r="A25" s="18" t="s">
        <v>26</v>
      </c>
      <c r="B25" s="52"/>
      <c r="F25" s="18" t="s">
        <v>26</v>
      </c>
      <c r="G25" s="52"/>
      <c r="K25" s="18" t="s">
        <v>26</v>
      </c>
      <c r="L25" s="52"/>
      <c r="P25" s="18" t="s">
        <v>26</v>
      </c>
      <c r="Q25" s="52"/>
      <c r="U25" s="18" t="s">
        <v>26</v>
      </c>
      <c r="V25" s="52"/>
      <c r="Z25" s="18" t="s">
        <v>26</v>
      </c>
      <c r="AA25" s="52"/>
      <c r="AE25" s="18" t="s">
        <v>26</v>
      </c>
      <c r="AF25" s="52"/>
      <c r="AJ25" s="18" t="s">
        <v>26</v>
      </c>
      <c r="AK25" s="52"/>
      <c r="AO25" s="18" t="s">
        <v>26</v>
      </c>
      <c r="AP25" s="52"/>
    </row>
    <row r="26" spans="1:42" x14ac:dyDescent="0.25">
      <c r="A26" s="36" t="s">
        <v>27</v>
      </c>
      <c r="B26" s="52">
        <v>1472.9269268018413</v>
      </c>
      <c r="F26" s="36" t="s">
        <v>27</v>
      </c>
      <c r="G26" s="52">
        <v>1544.3063512541396</v>
      </c>
      <c r="K26" s="36" t="s">
        <v>27</v>
      </c>
      <c r="L26" s="52">
        <v>1606.1384975089591</v>
      </c>
      <c r="P26" s="36" t="s">
        <v>27</v>
      </c>
      <c r="Q26" s="52">
        <v>1793.9168310101309</v>
      </c>
      <c r="U26" s="36" t="s">
        <v>27</v>
      </c>
      <c r="V26" s="52">
        <v>1871.9804469317562</v>
      </c>
      <c r="Z26" s="36" t="s">
        <v>27</v>
      </c>
      <c r="AA26" s="52">
        <v>1849.6855712689869</v>
      </c>
      <c r="AE26" s="36" t="s">
        <v>27</v>
      </c>
      <c r="AF26" s="52">
        <v>1815.0177997862882</v>
      </c>
      <c r="AJ26" s="36" t="s">
        <v>27</v>
      </c>
      <c r="AK26" s="52">
        <v>1904.9708340654604</v>
      </c>
      <c r="AO26" s="36" t="s">
        <v>27</v>
      </c>
      <c r="AP26" s="52">
        <v>2054.9423579960689</v>
      </c>
    </row>
    <row r="27" spans="1:42" x14ac:dyDescent="0.25">
      <c r="A27" s="36" t="s">
        <v>28</v>
      </c>
      <c r="B27" s="52">
        <v>2482.7825990149531</v>
      </c>
      <c r="F27" s="36" t="s">
        <v>28</v>
      </c>
      <c r="G27" s="52">
        <v>2606.6917511054021</v>
      </c>
      <c r="K27" s="36" t="s">
        <v>28</v>
      </c>
      <c r="L27" s="52">
        <v>2538.8317434869741</v>
      </c>
      <c r="P27" s="36" t="s">
        <v>28</v>
      </c>
      <c r="Q27" s="52">
        <v>2678.6159657458511</v>
      </c>
      <c r="U27" s="36" t="s">
        <v>28</v>
      </c>
      <c r="V27" s="52">
        <v>2818.6345869614511</v>
      </c>
      <c r="Z27" s="36" t="s">
        <v>28</v>
      </c>
      <c r="AA27" s="52">
        <v>2763.3663809300147</v>
      </c>
      <c r="AE27" s="36" t="s">
        <v>28</v>
      </c>
      <c r="AF27" s="52">
        <v>2766.1730730478112</v>
      </c>
      <c r="AJ27" s="36" t="s">
        <v>28</v>
      </c>
      <c r="AK27" s="52">
        <v>2888.9397038606789</v>
      </c>
      <c r="AO27" s="36" t="s">
        <v>28</v>
      </c>
      <c r="AP27" s="52">
        <v>2974.0437847510707</v>
      </c>
    </row>
    <row r="28" spans="1:42" x14ac:dyDescent="0.25">
      <c r="A28" s="36" t="s">
        <v>29</v>
      </c>
      <c r="B28" s="52">
        <v>3023.7189990959223</v>
      </c>
      <c r="F28" s="36" t="s">
        <v>29</v>
      </c>
      <c r="G28" s="52">
        <v>2984.4762933032825</v>
      </c>
      <c r="K28" s="36" t="s">
        <v>29</v>
      </c>
      <c r="L28" s="52">
        <v>2983.5720727866556</v>
      </c>
      <c r="P28" s="36" t="s">
        <v>29</v>
      </c>
      <c r="Q28" s="52">
        <v>3223.5915858699741</v>
      </c>
      <c r="U28" s="36" t="s">
        <v>29</v>
      </c>
      <c r="V28" s="52">
        <v>3341.4257979756026</v>
      </c>
      <c r="Z28" s="36" t="s">
        <v>29</v>
      </c>
      <c r="AA28" s="52">
        <v>3489.5424088622121</v>
      </c>
      <c r="AE28" s="36" t="s">
        <v>29</v>
      </c>
      <c r="AF28" s="52">
        <v>3583.9035221992094</v>
      </c>
      <c r="AJ28" s="36" t="s">
        <v>29</v>
      </c>
      <c r="AK28" s="52">
        <v>3601.1112010830657</v>
      </c>
      <c r="AO28" s="36" t="s">
        <v>29</v>
      </c>
      <c r="AP28" s="52">
        <v>3622.4029603464492</v>
      </c>
    </row>
    <row r="29" spans="1:42" x14ac:dyDescent="0.25">
      <c r="A29" s="36" t="s">
        <v>30</v>
      </c>
      <c r="B29" s="52">
        <v>3413.9579436014856</v>
      </c>
      <c r="F29" s="36" t="s">
        <v>30</v>
      </c>
      <c r="G29" s="52">
        <v>3291.2174497266833</v>
      </c>
      <c r="K29" s="36" t="s">
        <v>30</v>
      </c>
      <c r="L29" s="52">
        <v>3388.7394231335725</v>
      </c>
      <c r="P29" s="36" t="s">
        <v>30</v>
      </c>
      <c r="Q29" s="52">
        <v>3618.2261304317121</v>
      </c>
      <c r="U29" s="36" t="s">
        <v>30</v>
      </c>
      <c r="V29" s="52">
        <v>3676.3767331393487</v>
      </c>
      <c r="Z29" s="36" t="s">
        <v>30</v>
      </c>
      <c r="AA29" s="52">
        <v>3621.8987260616159</v>
      </c>
      <c r="AE29" s="36" t="s">
        <v>30</v>
      </c>
      <c r="AF29" s="52">
        <v>3579.616157428376</v>
      </c>
      <c r="AJ29" s="36" t="s">
        <v>30</v>
      </c>
      <c r="AK29" s="52">
        <v>3610.4163065448911</v>
      </c>
      <c r="AO29" s="36" t="s">
        <v>30</v>
      </c>
      <c r="AP29" s="52">
        <v>3553.5064267383673</v>
      </c>
    </row>
    <row r="30" spans="1:42" x14ac:dyDescent="0.25">
      <c r="A30" s="36" t="s">
        <v>156</v>
      </c>
      <c r="B30" s="52">
        <v>3870.0974419229633</v>
      </c>
      <c r="F30" s="36" t="s">
        <v>57</v>
      </c>
      <c r="G30" s="52">
        <v>3793.8503380209886</v>
      </c>
      <c r="K30" s="36" t="s">
        <v>57</v>
      </c>
      <c r="L30" s="52">
        <v>3818.8214602651374</v>
      </c>
      <c r="P30" s="36" t="s">
        <v>57</v>
      </c>
      <c r="Q30" s="52">
        <v>4078.7175224123885</v>
      </c>
      <c r="U30" s="36" t="s">
        <v>57</v>
      </c>
      <c r="V30" s="52">
        <v>4369.5258345870579</v>
      </c>
      <c r="Z30" s="36" t="s">
        <v>57</v>
      </c>
      <c r="AA30" s="52">
        <v>4238.0680443597939</v>
      </c>
      <c r="AE30" s="36" t="s">
        <v>57</v>
      </c>
      <c r="AF30" s="52">
        <v>3945.3032521215441</v>
      </c>
      <c r="AJ30" s="36" t="s">
        <v>57</v>
      </c>
      <c r="AK30" s="52">
        <v>3769.2044415027954</v>
      </c>
      <c r="AO30" s="36" t="s">
        <v>57</v>
      </c>
      <c r="AP30" s="52">
        <v>3857.5694453527744</v>
      </c>
    </row>
    <row r="31" spans="1:42" x14ac:dyDescent="0.25">
      <c r="A31" s="36" t="s">
        <v>58</v>
      </c>
      <c r="B31" s="52">
        <v>4541.4130083229584</v>
      </c>
      <c r="F31" s="36" t="s">
        <v>58</v>
      </c>
      <c r="G31" s="52">
        <v>4356.4439323096722</v>
      </c>
      <c r="K31" s="36" t="s">
        <v>58</v>
      </c>
      <c r="L31" s="52">
        <v>4592.7091047072236</v>
      </c>
      <c r="P31" s="36" t="s">
        <v>58</v>
      </c>
      <c r="Q31" s="52">
        <v>4653.3438956016007</v>
      </c>
      <c r="U31" s="36" t="s">
        <v>58</v>
      </c>
      <c r="V31" s="52">
        <v>4400.7431191881451</v>
      </c>
      <c r="Z31" s="36" t="s">
        <v>58</v>
      </c>
      <c r="AA31" s="52">
        <v>4377.2738338516219</v>
      </c>
      <c r="AE31" s="36" t="s">
        <v>58</v>
      </c>
      <c r="AF31" s="52">
        <v>4773.7023676178205</v>
      </c>
      <c r="AJ31" s="36" t="s">
        <v>58</v>
      </c>
      <c r="AK31" s="52">
        <v>4972.9599974773528</v>
      </c>
      <c r="AO31" s="36" t="s">
        <v>58</v>
      </c>
      <c r="AP31" s="52">
        <v>4635.2698659901844</v>
      </c>
    </row>
    <row r="32" spans="1:42" x14ac:dyDescent="0.25">
      <c r="A32" s="36" t="s">
        <v>59</v>
      </c>
      <c r="B32" s="52">
        <v>5730.9620381028271</v>
      </c>
      <c r="F32" s="36" t="s">
        <v>59</v>
      </c>
      <c r="G32" s="52">
        <v>5734.9092732426052</v>
      </c>
      <c r="K32" s="36" t="s">
        <v>59</v>
      </c>
      <c r="L32" s="52">
        <v>5619.3597519927907</v>
      </c>
      <c r="P32" s="36" t="s">
        <v>59</v>
      </c>
      <c r="Q32" s="52">
        <v>5576.1999238872477</v>
      </c>
      <c r="U32" s="36" t="s">
        <v>59</v>
      </c>
      <c r="V32" s="52">
        <v>5687.1425954580272</v>
      </c>
      <c r="Z32" s="36" t="s">
        <v>59</v>
      </c>
      <c r="AA32" s="52">
        <v>5844.3451114395966</v>
      </c>
      <c r="AE32" s="36" t="s">
        <v>59</v>
      </c>
      <c r="AF32" s="52">
        <v>5939.2951367535507</v>
      </c>
      <c r="AJ32" s="36" t="s">
        <v>59</v>
      </c>
      <c r="AK32" s="52">
        <v>5798.9366444147381</v>
      </c>
      <c r="AO32" s="36" t="s">
        <v>59</v>
      </c>
      <c r="AP32" s="52">
        <v>5715.1338994199605</v>
      </c>
    </row>
    <row r="33" spans="1:42" ht="15.75" thickBot="1" x14ac:dyDescent="0.3">
      <c r="A33" s="37" t="s">
        <v>34</v>
      </c>
      <c r="B33" s="64">
        <v>3401.4750283181202</v>
      </c>
      <c r="F33" s="37" t="s">
        <v>34</v>
      </c>
      <c r="G33" s="64">
        <v>3376.2482293136236</v>
      </c>
      <c r="K33" s="37" t="s">
        <v>34</v>
      </c>
      <c r="L33" s="64">
        <v>3414.5052648428245</v>
      </c>
      <c r="P33" s="37" t="s">
        <v>34</v>
      </c>
      <c r="Q33" s="64">
        <v>3568.2144343369682</v>
      </c>
      <c r="U33" s="37" t="s">
        <v>34</v>
      </c>
      <c r="V33" s="64">
        <v>3650.1997088605017</v>
      </c>
      <c r="Z33" s="37" t="s">
        <v>34</v>
      </c>
      <c r="AA33" s="64">
        <v>3671.2437241443272</v>
      </c>
      <c r="AE33" s="37" t="s">
        <v>34</v>
      </c>
      <c r="AF33" s="64">
        <v>3678.6364876768275</v>
      </c>
      <c r="AJ33" s="37" t="s">
        <v>34</v>
      </c>
      <c r="AK33" s="64">
        <v>3666.9658548366569</v>
      </c>
      <c r="AO33" s="37" t="s">
        <v>34</v>
      </c>
      <c r="AP33" s="64">
        <v>3659.9261057074741</v>
      </c>
    </row>
    <row r="34" spans="1:42" x14ac:dyDescent="0.25">
      <c r="A34" s="17"/>
      <c r="B34" s="41"/>
      <c r="F34" s="17"/>
      <c r="G34" s="41"/>
      <c r="K34" s="17"/>
      <c r="L34" s="41"/>
      <c r="P34" s="17"/>
      <c r="Q34" s="41"/>
      <c r="U34" s="17"/>
      <c r="V34" s="41"/>
      <c r="Z34" s="17"/>
      <c r="AA34" s="41"/>
      <c r="AE34" s="17"/>
      <c r="AF34" s="41"/>
      <c r="AJ34" s="17"/>
      <c r="AK34" s="41"/>
      <c r="AO34" s="17"/>
      <c r="AP34" s="41"/>
    </row>
    <row r="35" spans="1:42" x14ac:dyDescent="0.25">
      <c r="A35" s="43" t="s">
        <v>157</v>
      </c>
      <c r="B35" s="41"/>
      <c r="F35" s="43" t="s">
        <v>60</v>
      </c>
      <c r="G35" s="41"/>
      <c r="K35" s="43" t="s">
        <v>70</v>
      </c>
      <c r="L35" s="41"/>
      <c r="P35" s="43" t="s">
        <v>72</v>
      </c>
      <c r="Q35" s="41"/>
      <c r="U35" s="43" t="s">
        <v>74</v>
      </c>
      <c r="V35" s="41"/>
      <c r="Z35" s="43" t="s">
        <v>76</v>
      </c>
      <c r="AA35" s="41"/>
      <c r="AE35" s="43" t="s">
        <v>78</v>
      </c>
      <c r="AF35" s="41"/>
      <c r="AJ35" s="43" t="s">
        <v>80</v>
      </c>
      <c r="AK35" s="41"/>
      <c r="AO35" s="43" t="s">
        <v>82</v>
      </c>
      <c r="AP35" s="41"/>
    </row>
    <row r="36" spans="1:42" x14ac:dyDescent="0.25">
      <c r="A36" s="43" t="s">
        <v>61</v>
      </c>
      <c r="B36" s="41"/>
      <c r="F36" s="43" t="s">
        <v>61</v>
      </c>
      <c r="G36" s="41"/>
      <c r="K36" s="43" t="s">
        <v>61</v>
      </c>
      <c r="L36" s="41"/>
      <c r="P36" s="43" t="s">
        <v>61</v>
      </c>
      <c r="Q36" s="41"/>
      <c r="U36" s="43" t="s">
        <v>61</v>
      </c>
      <c r="V36" s="41"/>
      <c r="Z36" s="43" t="s">
        <v>61</v>
      </c>
      <c r="AA36" s="41"/>
      <c r="AE36" s="43" t="s">
        <v>61</v>
      </c>
      <c r="AF36" s="41"/>
      <c r="AJ36" s="43" t="s">
        <v>61</v>
      </c>
      <c r="AK36" s="41"/>
      <c r="AO36" s="43" t="s">
        <v>61</v>
      </c>
      <c r="AP36" s="41"/>
    </row>
    <row r="37" spans="1:42" x14ac:dyDescent="0.25">
      <c r="A37" s="43" t="s">
        <v>158</v>
      </c>
      <c r="B37" s="41"/>
      <c r="F37" s="43" t="s">
        <v>62</v>
      </c>
      <c r="G37" s="41"/>
      <c r="K37" s="43" t="s">
        <v>62</v>
      </c>
      <c r="L37" s="41"/>
      <c r="P37" s="43" t="s">
        <v>62</v>
      </c>
      <c r="Q37" s="41"/>
      <c r="U37" s="43" t="s">
        <v>62</v>
      </c>
      <c r="V37" s="41"/>
      <c r="Z37" s="43" t="s">
        <v>62</v>
      </c>
      <c r="AA37" s="41"/>
      <c r="AE37" s="43" t="s">
        <v>62</v>
      </c>
      <c r="AF37" s="41"/>
      <c r="AJ37" s="43" t="s">
        <v>62</v>
      </c>
      <c r="AK37" s="41"/>
      <c r="AO37" s="43" t="s">
        <v>62</v>
      </c>
      <c r="AP37" s="41"/>
    </row>
    <row r="38" spans="1:42" x14ac:dyDescent="0.25">
      <c r="A38" s="43" t="s">
        <v>67</v>
      </c>
      <c r="F38" s="43" t="s">
        <v>67</v>
      </c>
      <c r="K38" s="43" t="s">
        <v>67</v>
      </c>
      <c r="P38" s="43" t="s">
        <v>67</v>
      </c>
      <c r="U38" s="43" t="s">
        <v>67</v>
      </c>
      <c r="Z38" s="43" t="s">
        <v>67</v>
      </c>
      <c r="AE38" s="43" t="s">
        <v>67</v>
      </c>
      <c r="AJ38" s="43" t="s">
        <v>67</v>
      </c>
      <c r="AO38" s="43" t="s">
        <v>67</v>
      </c>
    </row>
    <row r="39" spans="1:42" x14ac:dyDescent="0.25">
      <c r="A39" s="43"/>
      <c r="F39" s="43"/>
      <c r="K39" s="43"/>
      <c r="P39" s="43"/>
      <c r="U39" s="43"/>
      <c r="Z39" s="43"/>
      <c r="AE39" s="43"/>
      <c r="AJ39" s="43"/>
      <c r="AO39" s="43"/>
    </row>
    <row r="40" spans="1:42" x14ac:dyDescent="0.25">
      <c r="A40" s="45" t="s">
        <v>39</v>
      </c>
      <c r="F40" s="45" t="s">
        <v>39</v>
      </c>
      <c r="I40" s="6"/>
      <c r="J40" s="6"/>
      <c r="K40" s="45" t="s">
        <v>39</v>
      </c>
      <c r="P40" s="45" t="s">
        <v>39</v>
      </c>
      <c r="U40" s="45" t="s">
        <v>39</v>
      </c>
      <c r="Z40" s="45" t="s">
        <v>39</v>
      </c>
      <c r="AE40" s="45" t="s">
        <v>39</v>
      </c>
      <c r="AJ40" s="45" t="s">
        <v>39</v>
      </c>
      <c r="AO40" s="45" t="s">
        <v>39</v>
      </c>
    </row>
    <row r="41" spans="1:42" x14ac:dyDescent="0.25">
      <c r="A41" s="45" t="s">
        <v>41</v>
      </c>
      <c r="F41" s="45" t="s">
        <v>41</v>
      </c>
      <c r="I41" s="6"/>
      <c r="J41" s="6"/>
      <c r="K41" s="45" t="s">
        <v>41</v>
      </c>
      <c r="P41" s="45" t="s">
        <v>41</v>
      </c>
      <c r="U41" s="45" t="s">
        <v>41</v>
      </c>
      <c r="Z41" s="45" t="s">
        <v>41</v>
      </c>
      <c r="AE41" s="45" t="s">
        <v>41</v>
      </c>
      <c r="AJ41" s="45" t="s">
        <v>41</v>
      </c>
      <c r="AO41" s="45" t="s">
        <v>41</v>
      </c>
    </row>
    <row r="42" spans="1:42" x14ac:dyDescent="0.25">
      <c r="A42" s="47" t="s">
        <v>147</v>
      </c>
      <c r="F42" s="47" t="s">
        <v>43</v>
      </c>
      <c r="I42" s="6"/>
      <c r="J42" s="6"/>
      <c r="K42" s="47" t="s">
        <v>43</v>
      </c>
      <c r="P42" s="47" t="s">
        <v>43</v>
      </c>
      <c r="U42" s="47" t="s">
        <v>43</v>
      </c>
      <c r="Z42" s="47" t="s">
        <v>43</v>
      </c>
      <c r="AE42" s="47" t="s">
        <v>43</v>
      </c>
      <c r="AJ42" s="47" t="s">
        <v>43</v>
      </c>
      <c r="AO42" s="47" t="s">
        <v>43</v>
      </c>
    </row>
    <row r="43" spans="1:42" x14ac:dyDescent="0.25">
      <c r="G43" s="46" t="s">
        <v>40</v>
      </c>
      <c r="I43" s="6"/>
      <c r="J43" s="6"/>
      <c r="L43" s="46" t="s">
        <v>40</v>
      </c>
      <c r="Q43" s="46" t="s">
        <v>40</v>
      </c>
      <c r="V43" s="46" t="s">
        <v>40</v>
      </c>
      <c r="AA43" s="46" t="s">
        <v>40</v>
      </c>
      <c r="AF43" s="46" t="s">
        <v>40</v>
      </c>
      <c r="AK43" s="46" t="s">
        <v>40</v>
      </c>
      <c r="AP43" s="46" t="s">
        <v>40</v>
      </c>
    </row>
    <row r="44" spans="1:42" x14ac:dyDescent="0.25">
      <c r="A44" s="43" t="s">
        <v>45</v>
      </c>
      <c r="F44" s="43" t="s">
        <v>45</v>
      </c>
      <c r="G44" s="46" t="s">
        <v>42</v>
      </c>
      <c r="I44" s="6"/>
      <c r="J44" s="6"/>
      <c r="K44" s="43" t="s">
        <v>45</v>
      </c>
      <c r="P44" s="43" t="s">
        <v>45</v>
      </c>
      <c r="U44" s="43" t="s">
        <v>45</v>
      </c>
      <c r="Z44" s="43" t="s">
        <v>45</v>
      </c>
      <c r="AE44" s="43" t="s">
        <v>45</v>
      </c>
      <c r="AJ44" s="43" t="s">
        <v>45</v>
      </c>
      <c r="AO44" s="43" t="s">
        <v>45</v>
      </c>
    </row>
    <row r="45" spans="1:42" x14ac:dyDescent="0.25">
      <c r="G45" s="46" t="s">
        <v>44</v>
      </c>
      <c r="I45" s="6"/>
      <c r="J45" s="6"/>
    </row>
    <row r="46" spans="1:42" ht="48.75" x14ac:dyDescent="0.25">
      <c r="A46" s="125" t="s">
        <v>149</v>
      </c>
      <c r="B46" s="125"/>
      <c r="I46" s="6"/>
      <c r="J46" s="6"/>
    </row>
    <row r="47" spans="1:42" x14ac:dyDescent="0.25">
      <c r="I47" s="6"/>
      <c r="J47" s="6"/>
    </row>
    <row r="50" spans="1:41" x14ac:dyDescent="0.25">
      <c r="A50" s="9"/>
      <c r="F50" s="9"/>
      <c r="K50" s="9"/>
      <c r="P50" s="9"/>
      <c r="U50" s="9"/>
      <c r="Z50" s="9"/>
      <c r="AE50" s="9"/>
      <c r="AJ50" s="9"/>
      <c r="AO50" s="9"/>
    </row>
    <row r="51" spans="1:41" ht="15.75" x14ac:dyDescent="0.25">
      <c r="A51" s="48"/>
      <c r="F51" s="48"/>
      <c r="K51" s="48"/>
      <c r="P51" s="48"/>
      <c r="U51" s="48"/>
      <c r="Z51" s="48"/>
      <c r="AE51" s="48"/>
      <c r="AJ51" s="48"/>
      <c r="AO51" s="48"/>
    </row>
    <row r="52" spans="1:41" ht="15.75" x14ac:dyDescent="0.25">
      <c r="A52" s="48"/>
      <c r="F52" s="48"/>
      <c r="K52" s="48"/>
      <c r="P52" s="48"/>
      <c r="U52" s="48"/>
      <c r="Z52" s="48"/>
      <c r="AE52" s="48"/>
      <c r="AJ52" s="48"/>
      <c r="AO52" s="48"/>
    </row>
    <row r="53" spans="1:41" ht="15.75" x14ac:dyDescent="0.25">
      <c r="A53" s="48"/>
      <c r="F53" s="48"/>
      <c r="K53" s="48"/>
      <c r="P53" s="48"/>
      <c r="U53" s="48"/>
      <c r="Z53" s="48"/>
      <c r="AE53" s="48"/>
      <c r="AJ53" s="48"/>
      <c r="AO53" s="48"/>
    </row>
    <row r="54" spans="1:41" ht="15.75" x14ac:dyDescent="0.25">
      <c r="A54" s="48"/>
      <c r="F54" s="48"/>
      <c r="K54" s="48"/>
      <c r="P54" s="48"/>
      <c r="U54" s="48"/>
      <c r="Z54" s="48"/>
      <c r="AE54" s="48"/>
      <c r="AJ54" s="48"/>
      <c r="AO54" s="48"/>
    </row>
    <row r="55" spans="1:41" ht="15.75" x14ac:dyDescent="0.25">
      <c r="A55" s="48"/>
      <c r="F55" s="48"/>
      <c r="K55" s="48"/>
      <c r="P55" s="48"/>
      <c r="U55" s="48"/>
      <c r="Z55" s="48"/>
      <c r="AE55" s="48"/>
      <c r="AJ55" s="48"/>
      <c r="AO55" s="48"/>
    </row>
    <row r="56" spans="1:41" ht="15.75" x14ac:dyDescent="0.25">
      <c r="A56" s="48"/>
      <c r="F56" s="48"/>
      <c r="K56" s="48"/>
      <c r="P56" s="48"/>
      <c r="U56" s="48"/>
      <c r="Z56" s="48"/>
      <c r="AE56" s="48"/>
      <c r="AJ56" s="48"/>
      <c r="AO56" s="48"/>
    </row>
    <row r="57" spans="1:41" ht="15.75" x14ac:dyDescent="0.25">
      <c r="A57" s="48"/>
      <c r="F57" s="48"/>
      <c r="K57" s="48"/>
      <c r="P57" s="48"/>
      <c r="U57" s="48"/>
      <c r="Z57" s="48"/>
      <c r="AE57" s="48"/>
      <c r="AJ57" s="48"/>
      <c r="AO57" s="48"/>
    </row>
    <row r="58" spans="1:41" ht="15.75" x14ac:dyDescent="0.25">
      <c r="A58" s="48"/>
      <c r="F58" s="48"/>
      <c r="K58" s="48"/>
      <c r="P58" s="48"/>
      <c r="U58" s="48"/>
      <c r="Z58" s="48"/>
      <c r="AE58" s="48"/>
      <c r="AJ58" s="48"/>
      <c r="AO58" s="48"/>
    </row>
    <row r="59" spans="1:41" ht="15.75" x14ac:dyDescent="0.25">
      <c r="A59" s="48"/>
      <c r="F59" s="48"/>
      <c r="K59" s="48"/>
      <c r="P59" s="48"/>
      <c r="U59" s="48"/>
      <c r="Z59" s="48"/>
      <c r="AE59" s="48"/>
      <c r="AJ59" s="48"/>
      <c r="AO59" s="48"/>
    </row>
    <row r="60" spans="1:41" ht="15.75" x14ac:dyDescent="0.25">
      <c r="A60" s="48"/>
      <c r="F60" s="48"/>
      <c r="K60" s="48"/>
      <c r="P60" s="48"/>
      <c r="U60" s="48"/>
      <c r="Z60" s="48"/>
      <c r="AE60" s="48"/>
      <c r="AJ60" s="48"/>
      <c r="AO60" s="48"/>
    </row>
    <row r="61" spans="1:41" ht="15.75" x14ac:dyDescent="0.25">
      <c r="A61" s="48"/>
      <c r="F61" s="48"/>
      <c r="K61" s="48"/>
      <c r="P61" s="48"/>
      <c r="U61" s="48"/>
      <c r="Z61" s="48"/>
      <c r="AE61" s="48"/>
      <c r="AJ61" s="48"/>
      <c r="AO61" s="48"/>
    </row>
    <row r="62" spans="1:41" ht="15.75" x14ac:dyDescent="0.25">
      <c r="A62" s="48"/>
      <c r="F62" s="48"/>
      <c r="K62" s="48"/>
      <c r="P62" s="48"/>
      <c r="U62" s="48"/>
      <c r="Z62" s="48"/>
      <c r="AE62" s="48"/>
      <c r="AJ62" s="48"/>
      <c r="AO62" s="48"/>
    </row>
    <row r="63" spans="1:41" ht="15.75" x14ac:dyDescent="0.25">
      <c r="A63" s="48"/>
      <c r="F63" s="48"/>
      <c r="K63" s="48"/>
      <c r="P63" s="48"/>
      <c r="U63" s="48"/>
      <c r="Z63" s="48"/>
      <c r="AE63" s="48"/>
      <c r="AJ63" s="48"/>
      <c r="AO63" s="48"/>
    </row>
    <row r="64" spans="1:41" ht="15.75" x14ac:dyDescent="0.25">
      <c r="A64" s="48"/>
      <c r="F64" s="48"/>
      <c r="K64" s="48"/>
      <c r="P64" s="48"/>
      <c r="U64" s="48"/>
      <c r="Z64" s="48"/>
      <c r="AE64" s="48"/>
      <c r="AJ64" s="48"/>
      <c r="AO64" s="48"/>
    </row>
    <row r="65" spans="1:41" ht="15.75" x14ac:dyDescent="0.25">
      <c r="A65" s="48"/>
      <c r="F65" s="48"/>
      <c r="K65" s="48"/>
      <c r="P65" s="48"/>
      <c r="U65" s="48"/>
      <c r="Z65" s="48"/>
      <c r="AE65" s="48"/>
      <c r="AJ65" s="48"/>
      <c r="AO65" s="48"/>
    </row>
    <row r="66" spans="1:41" x14ac:dyDescent="0.25">
      <c r="A66" s="9"/>
      <c r="F66" s="9"/>
      <c r="K66" s="9"/>
      <c r="P66" s="9"/>
      <c r="U66" s="9"/>
      <c r="Z66" s="9"/>
      <c r="AE66" s="9"/>
      <c r="AJ66" s="9"/>
      <c r="AO66" s="9"/>
    </row>
    <row r="67" spans="1:41" x14ac:dyDescent="0.25">
      <c r="A67" s="9"/>
      <c r="F67" s="9"/>
      <c r="K67" s="9"/>
      <c r="P67" s="9"/>
      <c r="U67" s="9"/>
      <c r="Z67" s="9"/>
      <c r="AE67" s="9"/>
      <c r="AJ67" s="9"/>
      <c r="AO67" s="9"/>
    </row>
    <row r="68" spans="1:41" x14ac:dyDescent="0.25">
      <c r="A68" s="9"/>
      <c r="F68" s="9"/>
      <c r="K68" s="9"/>
      <c r="P68" s="9"/>
      <c r="U68" s="9"/>
      <c r="Z68" s="9"/>
      <c r="AE68" s="9"/>
      <c r="AJ68" s="9"/>
      <c r="AO68" s="9"/>
    </row>
    <row r="69" spans="1:41" x14ac:dyDescent="0.25">
      <c r="A69" s="9"/>
      <c r="F69" s="9"/>
      <c r="K69" s="9"/>
      <c r="P69" s="9"/>
      <c r="U69" s="9"/>
      <c r="Z69" s="9"/>
      <c r="AE69" s="9"/>
      <c r="AJ69" s="9"/>
      <c r="AO69" s="9"/>
    </row>
    <row r="70" spans="1:41" x14ac:dyDescent="0.25">
      <c r="A70" s="9"/>
      <c r="F70" s="9"/>
      <c r="K70" s="9"/>
      <c r="P70" s="9"/>
      <c r="U70" s="9"/>
      <c r="Z70" s="9"/>
      <c r="AE70" s="9"/>
      <c r="AJ70" s="9"/>
      <c r="AO70" s="9"/>
    </row>
    <row r="71" spans="1:41" x14ac:dyDescent="0.25">
      <c r="A71" s="9"/>
      <c r="F71" s="9"/>
      <c r="K71" s="9"/>
      <c r="P71" s="9"/>
      <c r="U71" s="9"/>
      <c r="Z71" s="9"/>
      <c r="AE71" s="9"/>
      <c r="AJ71" s="9"/>
      <c r="AO71" s="9"/>
    </row>
    <row r="72" spans="1:41" x14ac:dyDescent="0.25">
      <c r="A72" s="9"/>
      <c r="F72" s="9"/>
      <c r="K72" s="9"/>
      <c r="P72" s="9"/>
      <c r="U72" s="9"/>
      <c r="Z72" s="9"/>
      <c r="AE72" s="9"/>
      <c r="AJ72" s="9"/>
      <c r="AO72" s="9"/>
    </row>
    <row r="73" spans="1:41" x14ac:dyDescent="0.25">
      <c r="A73" s="9"/>
      <c r="F73" s="9"/>
      <c r="K73" s="9"/>
      <c r="P73" s="9"/>
      <c r="U73" s="9"/>
      <c r="Z73" s="9"/>
      <c r="AE73" s="9"/>
      <c r="AJ73" s="9"/>
      <c r="AO73" s="9"/>
    </row>
  </sheetData>
  <hyperlinks>
    <hyperlink ref="F2" r:id="rId1"/>
    <hyperlink ref="F42" r:id="rId2"/>
    <hyperlink ref="K2" r:id="rId3"/>
    <hyperlink ref="K42" r:id="rId4"/>
    <hyperlink ref="P2" r:id="rId5"/>
    <hyperlink ref="P42" r:id="rId6"/>
    <hyperlink ref="U2" r:id="rId7"/>
    <hyperlink ref="U42" r:id="rId8"/>
    <hyperlink ref="Z2" r:id="rId9"/>
    <hyperlink ref="Z42" r:id="rId10"/>
    <hyperlink ref="AE2" r:id="rId11"/>
    <hyperlink ref="AE42" r:id="rId12"/>
    <hyperlink ref="AJ2" r:id="rId13"/>
    <hyperlink ref="AJ42" r:id="rId14"/>
    <hyperlink ref="AO2" r:id="rId15"/>
    <hyperlink ref="AO42" r:id="rId16"/>
    <hyperlink ref="A2" r:id="rId17"/>
    <hyperlink ref="A42" r:id="rId18" display="Notes &amp; definition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P72"/>
  <sheetViews>
    <sheetView topLeftCell="A10" workbookViewId="0">
      <selection activeCell="B33" sqref="B33"/>
    </sheetView>
  </sheetViews>
  <sheetFormatPr defaultRowHeight="15" x14ac:dyDescent="0.25"/>
  <cols>
    <col min="1" max="1" width="42.7109375" style="6" customWidth="1"/>
    <col min="2" max="2" width="12.7109375" style="6" customWidth="1"/>
    <col min="6" max="6" width="40.85546875" style="25" customWidth="1"/>
    <col min="7" max="7" width="9.7109375" style="25" customWidth="1"/>
    <col min="11" max="11" width="40.85546875" style="25" customWidth="1"/>
    <col min="12" max="12" width="9.7109375" style="25" customWidth="1"/>
    <col min="16" max="16" width="40.85546875" style="25" customWidth="1"/>
    <col min="17" max="17" width="9.7109375" style="25" customWidth="1"/>
    <col min="21" max="21" width="40.85546875" style="25" customWidth="1"/>
    <col min="22" max="22" width="9.7109375" style="25" customWidth="1"/>
    <col min="26" max="26" width="40.85546875" style="25" customWidth="1"/>
    <col min="27" max="27" width="9.7109375" style="25" customWidth="1"/>
    <col min="31" max="31" width="40.85546875" style="25" customWidth="1"/>
    <col min="32" max="32" width="9.7109375" style="25" customWidth="1"/>
    <col min="36" max="36" width="40.85546875" style="25" customWidth="1"/>
    <col min="37" max="37" width="9.7109375" style="25" customWidth="1"/>
    <col min="41" max="41" width="40.85546875" style="25" customWidth="1"/>
    <col min="42" max="42" width="9.7109375" style="25" customWidth="1"/>
  </cols>
  <sheetData>
    <row r="1" spans="1:42" ht="15.75" x14ac:dyDescent="0.25">
      <c r="A1" s="1" t="s">
        <v>0</v>
      </c>
      <c r="B1" s="2"/>
      <c r="F1" s="69" t="s">
        <v>0</v>
      </c>
      <c r="K1" s="69" t="s">
        <v>0</v>
      </c>
      <c r="P1" s="69" t="s">
        <v>0</v>
      </c>
      <c r="U1" s="69" t="s">
        <v>0</v>
      </c>
      <c r="Z1" s="69" t="s">
        <v>0</v>
      </c>
      <c r="AE1" s="69" t="s">
        <v>0</v>
      </c>
      <c r="AJ1" s="69" t="s">
        <v>0</v>
      </c>
      <c r="AO1" s="69" t="s">
        <v>0</v>
      </c>
    </row>
    <row r="2" spans="1:42" x14ac:dyDescent="0.25">
      <c r="A2" s="102" t="s">
        <v>1</v>
      </c>
      <c r="B2" s="25"/>
      <c r="F2" s="70" t="s">
        <v>90</v>
      </c>
      <c r="K2" s="70" t="s">
        <v>90</v>
      </c>
      <c r="P2" s="70" t="s">
        <v>90</v>
      </c>
      <c r="U2" s="70" t="s">
        <v>90</v>
      </c>
      <c r="Z2" s="70" t="s">
        <v>90</v>
      </c>
      <c r="AE2" s="70" t="s">
        <v>90</v>
      </c>
      <c r="AJ2" s="70" t="s">
        <v>90</v>
      </c>
      <c r="AO2" s="70" t="s">
        <v>90</v>
      </c>
    </row>
    <row r="3" spans="1:42" x14ac:dyDescent="0.25">
      <c r="A3" s="103"/>
      <c r="B3" s="25"/>
    </row>
    <row r="4" spans="1:42" ht="15.75" x14ac:dyDescent="0.25">
      <c r="A4" s="4" t="s">
        <v>91</v>
      </c>
      <c r="B4" s="2"/>
      <c r="F4" s="71" t="s">
        <v>91</v>
      </c>
      <c r="K4" s="71" t="s">
        <v>91</v>
      </c>
      <c r="P4" s="71" t="s">
        <v>91</v>
      </c>
      <c r="U4" s="71" t="s">
        <v>91</v>
      </c>
      <c r="Z4" s="71" t="s">
        <v>91</v>
      </c>
      <c r="AE4" s="71" t="s">
        <v>91</v>
      </c>
      <c r="AJ4" s="71" t="s">
        <v>91</v>
      </c>
      <c r="AO4" s="71" t="s">
        <v>91</v>
      </c>
    </row>
    <row r="5" spans="1:42" ht="18.75" x14ac:dyDescent="0.25">
      <c r="A5" s="71" t="s">
        <v>161</v>
      </c>
      <c r="B5" s="2"/>
      <c r="F5" s="71" t="s">
        <v>92</v>
      </c>
      <c r="K5" s="71" t="s">
        <v>99</v>
      </c>
      <c r="P5" s="71" t="s">
        <v>101</v>
      </c>
      <c r="U5" s="71" t="s">
        <v>103</v>
      </c>
      <c r="Z5" s="71" t="s">
        <v>105</v>
      </c>
      <c r="AE5" s="71" t="s">
        <v>107</v>
      </c>
      <c r="AJ5" s="71" t="s">
        <v>109</v>
      </c>
      <c r="AO5" s="71" t="s">
        <v>111</v>
      </c>
    </row>
    <row r="6" spans="1:42" x14ac:dyDescent="0.25">
      <c r="A6" s="5"/>
      <c r="B6" s="104"/>
    </row>
    <row r="7" spans="1:42" ht="15.75" thickBot="1" x14ac:dyDescent="0.3">
      <c r="A7" s="105"/>
      <c r="B7" s="105"/>
      <c r="F7" s="72"/>
      <c r="G7" s="72"/>
      <c r="K7" s="72"/>
      <c r="L7" s="72"/>
      <c r="P7" s="72"/>
      <c r="Q7" s="72"/>
      <c r="U7" s="72"/>
      <c r="V7" s="72"/>
      <c r="Z7" s="72"/>
      <c r="AA7" s="72"/>
      <c r="AE7" s="72"/>
      <c r="AF7" s="72"/>
      <c r="AJ7" s="72"/>
      <c r="AK7" s="72"/>
      <c r="AO7" s="72"/>
      <c r="AP7" s="72"/>
    </row>
    <row r="8" spans="1:42" ht="51.75" x14ac:dyDescent="0.25">
      <c r="A8" s="17"/>
      <c r="B8" s="11" t="s">
        <v>96</v>
      </c>
      <c r="F8" s="73"/>
      <c r="G8" s="11" t="s">
        <v>96</v>
      </c>
      <c r="K8" s="73"/>
      <c r="L8" s="11" t="s">
        <v>96</v>
      </c>
      <c r="P8" s="73"/>
      <c r="Q8" s="11" t="s">
        <v>96</v>
      </c>
      <c r="U8" s="73"/>
      <c r="V8" s="11" t="s">
        <v>96</v>
      </c>
      <c r="Z8" s="73"/>
      <c r="AA8" s="11" t="s">
        <v>96</v>
      </c>
      <c r="AE8" s="73"/>
      <c r="AF8" s="11" t="s">
        <v>96</v>
      </c>
      <c r="AJ8" s="73"/>
      <c r="AK8" s="11" t="s">
        <v>96</v>
      </c>
      <c r="AO8" s="73"/>
      <c r="AP8" s="11" t="s">
        <v>96</v>
      </c>
    </row>
    <row r="9" spans="1:42" ht="26.25" x14ac:dyDescent="0.25">
      <c r="A9" s="14"/>
      <c r="B9" s="15" t="s">
        <v>159</v>
      </c>
      <c r="F9" s="74"/>
      <c r="G9" s="15" t="s">
        <v>63</v>
      </c>
      <c r="K9" s="74"/>
      <c r="L9" s="15" t="s">
        <v>63</v>
      </c>
      <c r="P9" s="74"/>
      <c r="Q9" s="15" t="s">
        <v>63</v>
      </c>
      <c r="U9" s="74"/>
      <c r="V9" s="15" t="s">
        <v>63</v>
      </c>
      <c r="Z9" s="74"/>
      <c r="AA9" s="15" t="s">
        <v>63</v>
      </c>
      <c r="AE9" s="74"/>
      <c r="AF9" s="15" t="s">
        <v>63</v>
      </c>
      <c r="AJ9" s="74"/>
      <c r="AK9" s="15" t="s">
        <v>63</v>
      </c>
      <c r="AO9" s="74"/>
      <c r="AP9" s="15" t="s">
        <v>63</v>
      </c>
    </row>
    <row r="10" spans="1:42" x14ac:dyDescent="0.25">
      <c r="A10" s="34" t="s">
        <v>11</v>
      </c>
      <c r="B10" s="50"/>
      <c r="F10" s="34" t="s">
        <v>11</v>
      </c>
      <c r="G10" s="79"/>
      <c r="K10" s="34" t="s">
        <v>11</v>
      </c>
      <c r="L10" s="79"/>
      <c r="P10" s="34" t="s">
        <v>11</v>
      </c>
      <c r="Q10" s="79"/>
      <c r="U10" s="34" t="s">
        <v>11</v>
      </c>
      <c r="V10" s="79"/>
      <c r="Z10" s="34" t="s">
        <v>11</v>
      </c>
      <c r="AA10" s="79"/>
      <c r="AE10" s="34" t="s">
        <v>11</v>
      </c>
      <c r="AF10" s="79"/>
      <c r="AJ10" s="34" t="s">
        <v>11</v>
      </c>
      <c r="AK10" s="79"/>
      <c r="AO10" s="34" t="s">
        <v>11</v>
      </c>
      <c r="AP10" s="79"/>
    </row>
    <row r="11" spans="1:42" x14ac:dyDescent="0.25">
      <c r="A11" s="5" t="s">
        <v>12</v>
      </c>
      <c r="B11" s="80">
        <v>8.2130820268419846</v>
      </c>
      <c r="F11" s="5" t="s">
        <v>12</v>
      </c>
      <c r="G11" s="80">
        <v>8.6018786565494558</v>
      </c>
      <c r="K11" s="5" t="s">
        <v>12</v>
      </c>
      <c r="L11" s="80">
        <v>8.3450417103105217</v>
      </c>
      <c r="P11" s="5" t="s">
        <v>12</v>
      </c>
      <c r="Q11" s="80">
        <v>8.3750917666779028</v>
      </c>
      <c r="U11" s="5" t="s">
        <v>12</v>
      </c>
      <c r="V11" s="80">
        <v>8.0219391418492325</v>
      </c>
      <c r="Z11" s="5" t="s">
        <v>12</v>
      </c>
      <c r="AA11" s="80">
        <v>7.9051177058372417</v>
      </c>
      <c r="AE11" s="5" t="s">
        <v>12</v>
      </c>
      <c r="AF11" s="80">
        <v>7.9343950985773315</v>
      </c>
      <c r="AJ11" s="5" t="s">
        <v>12</v>
      </c>
      <c r="AK11" s="80">
        <v>7.6984772511030188</v>
      </c>
      <c r="AO11" s="5" t="s">
        <v>12</v>
      </c>
      <c r="AP11" s="80">
        <v>8.0354657483191989</v>
      </c>
    </row>
    <row r="12" spans="1:42" x14ac:dyDescent="0.25">
      <c r="A12" s="5" t="s">
        <v>13</v>
      </c>
      <c r="B12" s="80">
        <v>7.6003633865143936</v>
      </c>
      <c r="F12" s="5" t="s">
        <v>13</v>
      </c>
      <c r="G12" s="80">
        <v>7.2738290353685997</v>
      </c>
      <c r="K12" s="5" t="s">
        <v>13</v>
      </c>
      <c r="L12" s="80">
        <v>7.4990963710090428</v>
      </c>
      <c r="P12" s="5" t="s">
        <v>13</v>
      </c>
      <c r="Q12" s="80">
        <v>8.0121165209994629</v>
      </c>
      <c r="U12" s="5" t="s">
        <v>13</v>
      </c>
      <c r="V12" s="80">
        <v>8.0750671745620419</v>
      </c>
      <c r="Z12" s="5" t="s">
        <v>13</v>
      </c>
      <c r="AA12" s="80">
        <v>7.8148837618363585</v>
      </c>
      <c r="AE12" s="5" t="s">
        <v>13</v>
      </c>
      <c r="AF12" s="80">
        <v>8.0690040388859465</v>
      </c>
      <c r="AJ12" s="5" t="s">
        <v>13</v>
      </c>
      <c r="AK12" s="80">
        <v>7.8459035273496074</v>
      </c>
      <c r="AO12" s="5" t="s">
        <v>13</v>
      </c>
      <c r="AP12" s="80">
        <v>7.3806840790877404</v>
      </c>
    </row>
    <row r="13" spans="1:42" x14ac:dyDescent="0.25">
      <c r="A13" s="5" t="s">
        <v>14</v>
      </c>
      <c r="B13" s="80">
        <v>8.66148731532531</v>
      </c>
      <c r="F13" s="5" t="s">
        <v>14</v>
      </c>
      <c r="G13" s="80">
        <v>8.0929014234724477</v>
      </c>
      <c r="K13" s="5" t="s">
        <v>14</v>
      </c>
      <c r="L13" s="80">
        <v>7.9444954328273791</v>
      </c>
      <c r="P13" s="5" t="s">
        <v>14</v>
      </c>
      <c r="Q13" s="80">
        <v>8.5292638433446974</v>
      </c>
      <c r="U13" s="5" t="s">
        <v>14</v>
      </c>
      <c r="V13" s="80">
        <v>8.5636297829294783</v>
      </c>
      <c r="Z13" s="5" t="s">
        <v>14</v>
      </c>
      <c r="AA13" s="80">
        <v>8.3952095312266977</v>
      </c>
      <c r="AE13" s="5" t="s">
        <v>14</v>
      </c>
      <c r="AF13" s="80">
        <v>8.6353860742959583</v>
      </c>
      <c r="AJ13" s="5" t="s">
        <v>14</v>
      </c>
      <c r="AK13" s="80">
        <v>8.64911038483935</v>
      </c>
      <c r="AO13" s="5" t="s">
        <v>14</v>
      </c>
      <c r="AP13" s="80">
        <v>8.2573916764869573</v>
      </c>
    </row>
    <row r="14" spans="1:42" x14ac:dyDescent="0.25">
      <c r="A14" s="5" t="s">
        <v>15</v>
      </c>
      <c r="B14" s="80">
        <v>9.1438760034956825</v>
      </c>
      <c r="F14" s="5" t="s">
        <v>15</v>
      </c>
      <c r="G14" s="80">
        <v>9.0690318605529381</v>
      </c>
      <c r="K14" s="5" t="s">
        <v>15</v>
      </c>
      <c r="L14" s="80">
        <v>9.2951401627977823</v>
      </c>
      <c r="P14" s="5" t="s">
        <v>15</v>
      </c>
      <c r="Q14" s="80">
        <v>9.0479899923654123</v>
      </c>
      <c r="U14" s="5" t="s">
        <v>15</v>
      </c>
      <c r="V14" s="80">
        <v>8.5063802678232445</v>
      </c>
      <c r="Z14" s="5" t="s">
        <v>15</v>
      </c>
      <c r="AA14" s="80">
        <v>8.7798860088219257</v>
      </c>
      <c r="AE14" s="5" t="s">
        <v>15</v>
      </c>
      <c r="AF14" s="80">
        <v>8.9810635751956731</v>
      </c>
      <c r="AJ14" s="5" t="s">
        <v>15</v>
      </c>
      <c r="AK14" s="80">
        <v>9.1211757913131546</v>
      </c>
      <c r="AO14" s="5" t="s">
        <v>15</v>
      </c>
      <c r="AP14" s="80">
        <v>8.7601464665407249</v>
      </c>
    </row>
    <row r="15" spans="1:42" x14ac:dyDescent="0.25">
      <c r="A15" s="5" t="s">
        <v>16</v>
      </c>
      <c r="B15" s="80">
        <v>8.3338522556914238</v>
      </c>
      <c r="F15" s="5" t="s">
        <v>16</v>
      </c>
      <c r="G15" s="80">
        <v>8.0673667880362832</v>
      </c>
      <c r="K15" s="5" t="s">
        <v>16</v>
      </c>
      <c r="L15" s="80">
        <v>8.1659090684343596</v>
      </c>
      <c r="P15" s="5" t="s">
        <v>16</v>
      </c>
      <c r="Q15" s="80">
        <v>8.2911781694923867</v>
      </c>
      <c r="U15" s="5" t="s">
        <v>16</v>
      </c>
      <c r="V15" s="80">
        <v>8.1977509147178278</v>
      </c>
      <c r="Z15" s="5" t="s">
        <v>16</v>
      </c>
      <c r="AA15" s="80">
        <v>7.9223947263703067</v>
      </c>
      <c r="AE15" s="5" t="s">
        <v>16</v>
      </c>
      <c r="AF15" s="80">
        <v>7.9771267424306291</v>
      </c>
      <c r="AJ15" s="5" t="s">
        <v>16</v>
      </c>
      <c r="AK15" s="80">
        <v>8.312873278589759</v>
      </c>
      <c r="AO15" s="5" t="s">
        <v>16</v>
      </c>
      <c r="AP15" s="80">
        <v>8.4912200571462542</v>
      </c>
    </row>
    <row r="16" spans="1:42" x14ac:dyDescent="0.25">
      <c r="A16" s="5" t="s">
        <v>17</v>
      </c>
      <c r="B16" s="80">
        <v>9.233102668280246</v>
      </c>
      <c r="F16" s="5" t="s">
        <v>17</v>
      </c>
      <c r="G16" s="80">
        <v>9.3235145417804635</v>
      </c>
      <c r="K16" s="5" t="s">
        <v>17</v>
      </c>
      <c r="L16" s="80">
        <v>9.2044523238542322</v>
      </c>
      <c r="P16" s="5" t="s">
        <v>17</v>
      </c>
      <c r="Q16" s="80">
        <v>9.4276838783111021</v>
      </c>
      <c r="U16" s="5" t="s">
        <v>17</v>
      </c>
      <c r="V16" s="80">
        <v>9.548600470517238</v>
      </c>
      <c r="Z16" s="5" t="s">
        <v>17</v>
      </c>
      <c r="AA16" s="80">
        <v>8.8837696382639102</v>
      </c>
      <c r="AE16" s="5" t="s">
        <v>17</v>
      </c>
      <c r="AF16" s="80">
        <v>8.9658146662218687</v>
      </c>
      <c r="AJ16" s="5" t="s">
        <v>17</v>
      </c>
      <c r="AK16" s="80">
        <v>9.2321092147323593</v>
      </c>
      <c r="AO16" s="5" t="s">
        <v>17</v>
      </c>
      <c r="AP16" s="80">
        <v>9.0660411864956334</v>
      </c>
    </row>
    <row r="17" spans="1:42" x14ac:dyDescent="0.25">
      <c r="A17" s="5" t="s">
        <v>18</v>
      </c>
      <c r="B17" s="80">
        <v>7.2442927533955128</v>
      </c>
      <c r="F17" s="5" t="s">
        <v>18</v>
      </c>
      <c r="G17" s="80">
        <v>7.4634384677831562</v>
      </c>
      <c r="K17" s="5" t="s">
        <v>18</v>
      </c>
      <c r="L17" s="80">
        <v>7.5184379838025821</v>
      </c>
      <c r="P17" s="5" t="s">
        <v>18</v>
      </c>
      <c r="Q17" s="80">
        <v>8.2227317854161495</v>
      </c>
      <c r="U17" s="5" t="s">
        <v>18</v>
      </c>
      <c r="V17" s="80">
        <v>7.9276151970778841</v>
      </c>
      <c r="Z17" s="5" t="s">
        <v>18</v>
      </c>
      <c r="AA17" s="80">
        <v>7.4093084510745202</v>
      </c>
      <c r="AE17" s="5" t="s">
        <v>18</v>
      </c>
      <c r="AF17" s="80">
        <v>7.4432899609320078</v>
      </c>
      <c r="AJ17" s="5" t="s">
        <v>18</v>
      </c>
      <c r="AK17" s="80">
        <v>7.7580545995851837</v>
      </c>
      <c r="AO17" s="5" t="s">
        <v>18</v>
      </c>
      <c r="AP17" s="80">
        <v>7.9194654765764572</v>
      </c>
    </row>
    <row r="18" spans="1:42" x14ac:dyDescent="0.25">
      <c r="A18" s="5" t="s">
        <v>19</v>
      </c>
      <c r="B18" s="80">
        <v>8.8539422867645445</v>
      </c>
      <c r="F18" s="5" t="s">
        <v>19</v>
      </c>
      <c r="G18" s="80">
        <v>8.7787475997538706</v>
      </c>
      <c r="K18" s="5" t="s">
        <v>19</v>
      </c>
      <c r="L18" s="80">
        <v>8.7747792412613883</v>
      </c>
      <c r="P18" s="5" t="s">
        <v>19</v>
      </c>
      <c r="Q18" s="80">
        <v>9.0819948096249128</v>
      </c>
      <c r="U18" s="5" t="s">
        <v>19</v>
      </c>
      <c r="V18" s="80">
        <v>9.3716390419170263</v>
      </c>
      <c r="Z18" s="5" t="s">
        <v>19</v>
      </c>
      <c r="AA18" s="80">
        <v>9.1434766909624265</v>
      </c>
      <c r="AE18" s="5" t="s">
        <v>19</v>
      </c>
      <c r="AF18" s="80">
        <v>8.9314301657429063</v>
      </c>
      <c r="AJ18" s="5" t="s">
        <v>19</v>
      </c>
      <c r="AK18" s="80">
        <v>9.0578212340708522</v>
      </c>
      <c r="AO18" s="5" t="s">
        <v>19</v>
      </c>
      <c r="AP18" s="80">
        <v>9.1103575053310326</v>
      </c>
    </row>
    <row r="19" spans="1:42" x14ac:dyDescent="0.25">
      <c r="A19" s="5" t="s">
        <v>20</v>
      </c>
      <c r="B19" s="80">
        <v>8.2899853310465303</v>
      </c>
      <c r="F19" s="5" t="s">
        <v>20</v>
      </c>
      <c r="G19" s="80">
        <v>8.4800997524154642</v>
      </c>
      <c r="K19" s="5" t="s">
        <v>20</v>
      </c>
      <c r="L19" s="80">
        <v>8.6176484966673339</v>
      </c>
      <c r="P19" s="5" t="s">
        <v>20</v>
      </c>
      <c r="Q19" s="80">
        <v>8.9226965376647165</v>
      </c>
      <c r="U19" s="5" t="s">
        <v>20</v>
      </c>
      <c r="V19" s="80">
        <v>8.9414102990823068</v>
      </c>
      <c r="Z19" s="5" t="s">
        <v>20</v>
      </c>
      <c r="AA19" s="80">
        <v>8.6983729887820012</v>
      </c>
      <c r="AE19" s="5" t="s">
        <v>20</v>
      </c>
      <c r="AF19" s="80">
        <v>9.0756400814053197</v>
      </c>
      <c r="AJ19" s="5" t="s">
        <v>20</v>
      </c>
      <c r="AK19" s="80">
        <v>9.4234990337196294</v>
      </c>
      <c r="AO19" s="5" t="s">
        <v>20</v>
      </c>
      <c r="AP19" s="80">
        <v>9.1978484809896113</v>
      </c>
    </row>
    <row r="20" spans="1:42" x14ac:dyDescent="0.25">
      <c r="A20" s="5" t="s">
        <v>21</v>
      </c>
      <c r="B20" s="80">
        <v>8.4592422297348335</v>
      </c>
      <c r="F20" s="5" t="s">
        <v>21</v>
      </c>
      <c r="G20" s="80">
        <v>8.3715859542622759</v>
      </c>
      <c r="K20" s="5" t="s">
        <v>21</v>
      </c>
      <c r="L20" s="80">
        <v>8.4124419575525309</v>
      </c>
      <c r="P20" s="5" t="s">
        <v>21</v>
      </c>
      <c r="Q20" s="80">
        <v>8.7068188006742471</v>
      </c>
      <c r="U20" s="5" t="s">
        <v>21</v>
      </c>
      <c r="V20" s="80">
        <v>8.6781404329891849</v>
      </c>
      <c r="Z20" s="5" t="s">
        <v>21</v>
      </c>
      <c r="AA20" s="80">
        <v>8.4140819972524028</v>
      </c>
      <c r="AE20" s="5" t="s">
        <v>21</v>
      </c>
      <c r="AF20" s="80">
        <v>8.5207528406705002</v>
      </c>
      <c r="AJ20" s="5" t="s">
        <v>21</v>
      </c>
      <c r="AK20" s="80">
        <v>8.6555613818254553</v>
      </c>
      <c r="AO20" s="5" t="s">
        <v>21</v>
      </c>
      <c r="AP20" s="80">
        <v>8.5255965544529211</v>
      </c>
    </row>
    <row r="21" spans="1:42" x14ac:dyDescent="0.25">
      <c r="A21" s="5" t="s">
        <v>22</v>
      </c>
      <c r="B21" s="80">
        <v>9.1512223464327036</v>
      </c>
      <c r="F21" s="5" t="s">
        <v>22</v>
      </c>
      <c r="G21" s="80">
        <v>8.8689296662722814</v>
      </c>
      <c r="K21" s="5" t="s">
        <v>22</v>
      </c>
      <c r="L21" s="80">
        <v>8.8358619187350236</v>
      </c>
      <c r="P21" s="5" t="s">
        <v>22</v>
      </c>
      <c r="Q21" s="80">
        <v>8.7409840860963435</v>
      </c>
      <c r="U21" s="5" t="s">
        <v>22</v>
      </c>
      <c r="V21" s="80">
        <v>9.0918355839393179</v>
      </c>
      <c r="Z21" s="5" t="s">
        <v>22</v>
      </c>
      <c r="AA21" s="80">
        <v>8.8919981155977563</v>
      </c>
      <c r="AE21" s="5" t="s">
        <v>22</v>
      </c>
      <c r="AF21" s="80">
        <v>9.0198612544395651</v>
      </c>
      <c r="AJ21" s="5" t="s">
        <v>22</v>
      </c>
      <c r="AK21" s="80">
        <v>8.6977272779216399</v>
      </c>
      <c r="AO21" s="5" t="s">
        <v>22</v>
      </c>
      <c r="AP21" s="80">
        <v>8.2993375941051202</v>
      </c>
    </row>
    <row r="22" spans="1:42" x14ac:dyDescent="0.25">
      <c r="A22" s="5" t="s">
        <v>23</v>
      </c>
      <c r="B22" s="80">
        <v>8.3926954940788008</v>
      </c>
      <c r="F22" s="5" t="s">
        <v>23</v>
      </c>
      <c r="G22" s="80">
        <v>8.7356600728131504</v>
      </c>
      <c r="K22" s="5" t="s">
        <v>23</v>
      </c>
      <c r="L22" s="80">
        <v>8.8781859359231454</v>
      </c>
      <c r="P22" s="5" t="s">
        <v>23</v>
      </c>
      <c r="Q22" s="80">
        <v>8.6280138241376534</v>
      </c>
      <c r="U22" s="5" t="s">
        <v>23</v>
      </c>
      <c r="V22" s="80">
        <v>8.5356595450167596</v>
      </c>
      <c r="Z22" s="5" t="s">
        <v>23</v>
      </c>
      <c r="AA22" s="80">
        <v>8.780133656637771</v>
      </c>
      <c r="AE22" s="5" t="s">
        <v>23</v>
      </c>
      <c r="AF22" s="80">
        <v>8.708053353982006</v>
      </c>
      <c r="AJ22" s="5" t="s">
        <v>23</v>
      </c>
      <c r="AK22" s="80">
        <v>8.3915448683266547</v>
      </c>
      <c r="AO22" s="5" t="s">
        <v>23</v>
      </c>
      <c r="AP22" s="80">
        <v>8.2807597985512977</v>
      </c>
    </row>
    <row r="23" spans="1:42" x14ac:dyDescent="0.25">
      <c r="A23" s="17" t="s">
        <v>24</v>
      </c>
      <c r="B23" s="80">
        <v>8.5821769665625141</v>
      </c>
      <c r="F23" s="17" t="s">
        <v>24</v>
      </c>
      <c r="G23" s="80">
        <v>8.4995150007760181</v>
      </c>
      <c r="K23" s="17" t="s">
        <v>24</v>
      </c>
      <c r="L23" s="80">
        <v>8.5446520046347825</v>
      </c>
      <c r="P23" s="17" t="s">
        <v>24</v>
      </c>
      <c r="Q23" s="80">
        <v>8.7371502083112027</v>
      </c>
      <c r="U23" s="17" t="s">
        <v>24</v>
      </c>
      <c r="V23" s="80">
        <v>8.7473560878664607</v>
      </c>
      <c r="Z23" s="17" t="s">
        <v>24</v>
      </c>
      <c r="AA23" s="80">
        <v>8.5556303964189571</v>
      </c>
      <c r="AE23" s="17" t="s">
        <v>24</v>
      </c>
      <c r="AF23" s="80">
        <v>8.6534453065485302</v>
      </c>
      <c r="AJ23" s="17" t="s">
        <v>24</v>
      </c>
      <c r="AK23" s="80">
        <v>8.706715473834624</v>
      </c>
      <c r="AO23" s="17" t="s">
        <v>24</v>
      </c>
      <c r="AP23" s="80">
        <v>8.5419630976281375</v>
      </c>
    </row>
    <row r="24" spans="1:42" x14ac:dyDescent="0.25">
      <c r="A24" s="14" t="s">
        <v>25</v>
      </c>
      <c r="B24" s="81">
        <v>8.4913326487968472</v>
      </c>
      <c r="F24" s="14" t="s">
        <v>25</v>
      </c>
      <c r="G24" s="81">
        <v>8.4305468209265975</v>
      </c>
      <c r="K24" s="14" t="s">
        <v>25</v>
      </c>
      <c r="L24" s="81">
        <v>8.4747634725415146</v>
      </c>
      <c r="P24" s="14" t="s">
        <v>25</v>
      </c>
      <c r="Q24" s="81">
        <v>8.7019880708720905</v>
      </c>
      <c r="U24" s="14" t="s">
        <v>25</v>
      </c>
      <c r="V24" s="81">
        <v>8.688194034347017</v>
      </c>
      <c r="Z24" s="14" t="s">
        <v>25</v>
      </c>
      <c r="AA24" s="81">
        <v>8.4702528456596973</v>
      </c>
      <c r="AE24" s="14" t="s">
        <v>25</v>
      </c>
      <c r="AF24" s="81">
        <v>8.5646841987690561</v>
      </c>
      <c r="AJ24" s="14" t="s">
        <v>25</v>
      </c>
      <c r="AK24" s="81">
        <v>8.636106764323058</v>
      </c>
      <c r="AO24" s="14" t="s">
        <v>25</v>
      </c>
      <c r="AP24" s="81">
        <v>8.4938938009595848</v>
      </c>
    </row>
    <row r="25" spans="1:42" x14ac:dyDescent="0.25">
      <c r="A25" s="18" t="s">
        <v>26</v>
      </c>
      <c r="B25" s="52"/>
      <c r="F25" s="34" t="s">
        <v>26</v>
      </c>
      <c r="G25" s="52"/>
      <c r="K25" s="34" t="s">
        <v>26</v>
      </c>
      <c r="L25" s="52"/>
      <c r="P25" s="34" t="s">
        <v>26</v>
      </c>
      <c r="Q25" s="52"/>
      <c r="U25" s="34" t="s">
        <v>26</v>
      </c>
      <c r="V25" s="52"/>
      <c r="Z25" s="34" t="s">
        <v>26</v>
      </c>
      <c r="AA25" s="52"/>
      <c r="AE25" s="34" t="s">
        <v>26</v>
      </c>
      <c r="AF25" s="52"/>
      <c r="AJ25" s="34" t="s">
        <v>26</v>
      </c>
      <c r="AK25" s="52"/>
      <c r="AO25" s="34" t="s">
        <v>26</v>
      </c>
      <c r="AP25" s="52"/>
    </row>
    <row r="26" spans="1:42" x14ac:dyDescent="0.25">
      <c r="A26" s="36" t="s">
        <v>27</v>
      </c>
      <c r="B26" s="80">
        <v>7.2442927533955128</v>
      </c>
      <c r="F26" s="36" t="s">
        <v>27</v>
      </c>
      <c r="G26" s="80">
        <v>7.4634384677831562</v>
      </c>
      <c r="K26" s="36" t="s">
        <v>27</v>
      </c>
      <c r="L26" s="80">
        <v>7.5184379838025821</v>
      </c>
      <c r="P26" s="36" t="s">
        <v>27</v>
      </c>
      <c r="Q26" s="80">
        <v>8.2227317854161495</v>
      </c>
      <c r="U26" s="36" t="s">
        <v>27</v>
      </c>
      <c r="V26" s="80">
        <v>7.9276151970778841</v>
      </c>
      <c r="Z26" s="36" t="s">
        <v>27</v>
      </c>
      <c r="AA26" s="80">
        <v>7.4093084510745202</v>
      </c>
      <c r="AE26" s="36" t="s">
        <v>27</v>
      </c>
      <c r="AF26" s="80">
        <v>7.4432899609320078</v>
      </c>
      <c r="AJ26" s="36" t="s">
        <v>27</v>
      </c>
      <c r="AK26" s="80">
        <v>7.7580545995851837</v>
      </c>
      <c r="AO26" s="36" t="s">
        <v>27</v>
      </c>
      <c r="AP26" s="80">
        <v>7.9194654765764572</v>
      </c>
    </row>
    <row r="27" spans="1:42" x14ac:dyDescent="0.25">
      <c r="A27" s="36" t="s">
        <v>28</v>
      </c>
      <c r="B27" s="80">
        <v>6.9445453300621667</v>
      </c>
      <c r="F27" s="36" t="s">
        <v>28</v>
      </c>
      <c r="G27" s="80">
        <v>7.0468593522363152</v>
      </c>
      <c r="K27" s="36" t="s">
        <v>28</v>
      </c>
      <c r="L27" s="80">
        <v>6.9054421318096244</v>
      </c>
      <c r="P27" s="36" t="s">
        <v>28</v>
      </c>
      <c r="Q27" s="80">
        <v>7.1329676199464531</v>
      </c>
      <c r="U27" s="36" t="s">
        <v>28</v>
      </c>
      <c r="V27" s="80">
        <v>7.2792546974015053</v>
      </c>
      <c r="Z27" s="36" t="s">
        <v>28</v>
      </c>
      <c r="AA27" s="80">
        <v>7.0154316173320819</v>
      </c>
      <c r="AE27" s="36" t="s">
        <v>28</v>
      </c>
      <c r="AF27" s="80">
        <v>7.2600473642435048</v>
      </c>
      <c r="AJ27" s="36" t="s">
        <v>28</v>
      </c>
      <c r="AK27" s="80">
        <v>7.5150711072966434</v>
      </c>
      <c r="AO27" s="36" t="s">
        <v>28</v>
      </c>
      <c r="AP27" s="80">
        <v>7.4467958621467982</v>
      </c>
    </row>
    <row r="28" spans="1:42" x14ac:dyDescent="0.25">
      <c r="A28" s="36" t="s">
        <v>29</v>
      </c>
      <c r="B28" s="80">
        <v>7.5367265595127684</v>
      </c>
      <c r="F28" s="36" t="s">
        <v>29</v>
      </c>
      <c r="G28" s="80">
        <v>7.5489935428782449</v>
      </c>
      <c r="K28" s="36" t="s">
        <v>29</v>
      </c>
      <c r="L28" s="80">
        <v>7.6273945210957805</v>
      </c>
      <c r="P28" s="36" t="s">
        <v>29</v>
      </c>
      <c r="Q28" s="80">
        <v>7.918110390613589</v>
      </c>
      <c r="U28" s="36" t="s">
        <v>29</v>
      </c>
      <c r="V28" s="80">
        <v>7.8961764017782006</v>
      </c>
      <c r="Z28" s="36" t="s">
        <v>29</v>
      </c>
      <c r="AA28" s="80">
        <v>7.7602517669650286</v>
      </c>
      <c r="AE28" s="36" t="s">
        <v>29</v>
      </c>
      <c r="AF28" s="80">
        <v>7.8780800723261137</v>
      </c>
      <c r="AJ28" s="36" t="s">
        <v>29</v>
      </c>
      <c r="AK28" s="80">
        <v>7.9600079492147398</v>
      </c>
      <c r="AO28" s="36" t="s">
        <v>29</v>
      </c>
      <c r="AP28" s="80">
        <v>7.9440500939313363</v>
      </c>
    </row>
    <row r="29" spans="1:42" x14ac:dyDescent="0.25">
      <c r="A29" s="36" t="s">
        <v>30</v>
      </c>
      <c r="B29" s="80">
        <v>8.0080926632615803</v>
      </c>
      <c r="F29" s="36" t="s">
        <v>30</v>
      </c>
      <c r="G29" s="80">
        <v>7.7755769479458152</v>
      </c>
      <c r="K29" s="36" t="s">
        <v>30</v>
      </c>
      <c r="L29" s="80">
        <v>7.9563149148865815</v>
      </c>
      <c r="P29" s="36" t="s">
        <v>30</v>
      </c>
      <c r="Q29" s="80">
        <v>8.2423936124027914</v>
      </c>
      <c r="U29" s="36" t="s">
        <v>30</v>
      </c>
      <c r="V29" s="80">
        <v>8.2414069614930554</v>
      </c>
      <c r="Z29" s="36" t="s">
        <v>30</v>
      </c>
      <c r="AA29" s="80">
        <v>8.0058072740160213</v>
      </c>
      <c r="AE29" s="36" t="s">
        <v>30</v>
      </c>
      <c r="AF29" s="80">
        <v>7.9902188741390008</v>
      </c>
      <c r="AJ29" s="36" t="s">
        <v>30</v>
      </c>
      <c r="AK29" s="80">
        <v>8.0985091371423898</v>
      </c>
      <c r="AO29" s="36" t="s">
        <v>30</v>
      </c>
      <c r="AP29" s="80">
        <v>7.9984557193178052</v>
      </c>
    </row>
    <row r="30" spans="1:42" x14ac:dyDescent="0.25">
      <c r="A30" s="36" t="s">
        <v>156</v>
      </c>
      <c r="B30" s="80">
        <v>8.625727844911049</v>
      </c>
      <c r="F30" s="36" t="s">
        <v>57</v>
      </c>
      <c r="G30" s="80">
        <v>8.7958589782700365</v>
      </c>
      <c r="K30" s="36" t="s">
        <v>57</v>
      </c>
      <c r="L30" s="80">
        <v>8.6116447717592806</v>
      </c>
      <c r="P30" s="36" t="s">
        <v>57</v>
      </c>
      <c r="Q30" s="80">
        <v>9.1967946132527327</v>
      </c>
      <c r="U30" s="36" t="s">
        <v>57</v>
      </c>
      <c r="V30" s="80">
        <v>9.5695628058972098</v>
      </c>
      <c r="Z30" s="36" t="s">
        <v>57</v>
      </c>
      <c r="AA30" s="80">
        <v>8.9427933633114272</v>
      </c>
      <c r="AE30" s="36" t="s">
        <v>57</v>
      </c>
      <c r="AF30" s="80">
        <v>8.7350776976188236</v>
      </c>
      <c r="AJ30" s="36" t="s">
        <v>57</v>
      </c>
      <c r="AK30" s="80">
        <v>8.8263392432908407</v>
      </c>
      <c r="AO30" s="36" t="s">
        <v>57</v>
      </c>
      <c r="AP30" s="80">
        <v>8.8207254813740157</v>
      </c>
    </row>
    <row r="31" spans="1:42" x14ac:dyDescent="0.25">
      <c r="A31" s="36" t="s">
        <v>58</v>
      </c>
      <c r="B31" s="80">
        <v>9.9175993593416383</v>
      </c>
      <c r="F31" s="36" t="s">
        <v>58</v>
      </c>
      <c r="G31" s="80">
        <v>9.4227019293516605</v>
      </c>
      <c r="K31" s="36" t="s">
        <v>58</v>
      </c>
      <c r="L31" s="80">
        <v>9.8481315303885388</v>
      </c>
      <c r="P31" s="36" t="s">
        <v>58</v>
      </c>
      <c r="Q31" s="80">
        <v>9.8077540246592498</v>
      </c>
      <c r="U31" s="36" t="s">
        <v>58</v>
      </c>
      <c r="V31" s="80">
        <v>9.4009875742039828</v>
      </c>
      <c r="Z31" s="36" t="s">
        <v>58</v>
      </c>
      <c r="AA31" s="80">
        <v>9.5115642217941616</v>
      </c>
      <c r="AE31" s="36" t="s">
        <v>58</v>
      </c>
      <c r="AF31" s="80">
        <v>10.317030546285773</v>
      </c>
      <c r="AJ31" s="36" t="s">
        <v>58</v>
      </c>
      <c r="AK31" s="80">
        <v>10.588574845123301</v>
      </c>
      <c r="AO31" s="36" t="s">
        <v>58</v>
      </c>
      <c r="AP31" s="80">
        <v>9.6815653298314892</v>
      </c>
    </row>
    <row r="32" spans="1:42" x14ac:dyDescent="0.25">
      <c r="A32" s="36" t="s">
        <v>59</v>
      </c>
      <c r="B32" s="80">
        <v>10.857728188348293</v>
      </c>
      <c r="F32" s="36" t="s">
        <v>59</v>
      </c>
      <c r="G32" s="80">
        <v>10.997422398473436</v>
      </c>
      <c r="K32" s="36" t="s">
        <v>59</v>
      </c>
      <c r="L32" s="80">
        <v>10.75327244165732</v>
      </c>
      <c r="P32" s="36" t="s">
        <v>59</v>
      </c>
      <c r="Q32" s="80">
        <v>10.779845303268818</v>
      </c>
      <c r="U32" s="36" t="s">
        <v>59</v>
      </c>
      <c r="V32" s="80">
        <v>10.825164843340433</v>
      </c>
      <c r="Z32" s="36" t="s">
        <v>59</v>
      </c>
      <c r="AA32" s="80">
        <v>10.682763815480588</v>
      </c>
      <c r="AE32" s="36" t="s">
        <v>59</v>
      </c>
      <c r="AF32" s="80">
        <v>10.692377494968827</v>
      </c>
      <c r="AJ32" s="36" t="s">
        <v>59</v>
      </c>
      <c r="AK32" s="80">
        <v>10.537086349044426</v>
      </c>
      <c r="AO32" s="36" t="s">
        <v>59</v>
      </c>
      <c r="AP32" s="80">
        <v>10.274337567513127</v>
      </c>
    </row>
    <row r="33" spans="1:42" ht="15.75" thickBot="1" x14ac:dyDescent="0.3">
      <c r="A33" s="37" t="s">
        <v>34</v>
      </c>
      <c r="B33" s="82">
        <v>8.4913326487968508</v>
      </c>
      <c r="F33" s="37" t="s">
        <v>34</v>
      </c>
      <c r="G33" s="82">
        <v>8.4305464873492983</v>
      </c>
      <c r="K33" s="37" t="s">
        <v>34</v>
      </c>
      <c r="L33" s="82">
        <v>8.4747637026689251</v>
      </c>
      <c r="P33" s="37" t="s">
        <v>34</v>
      </c>
      <c r="Q33" s="82">
        <v>8.7019886370475366</v>
      </c>
      <c r="U33" s="37" t="s">
        <v>34</v>
      </c>
      <c r="V33" s="82">
        <v>8.6881939522057436</v>
      </c>
      <c r="Z33" s="37" t="s">
        <v>34</v>
      </c>
      <c r="AA33" s="82">
        <v>8.470252195070227</v>
      </c>
      <c r="AE33" s="37" t="s">
        <v>34</v>
      </c>
      <c r="AF33" s="82">
        <v>8.5646827438035338</v>
      </c>
      <c r="AJ33" s="37" t="s">
        <v>34</v>
      </c>
      <c r="AK33" s="82">
        <v>8.6361052683046786</v>
      </c>
      <c r="AO33" s="37" t="s">
        <v>34</v>
      </c>
      <c r="AP33" s="82">
        <v>8.4938934736845688</v>
      </c>
    </row>
    <row r="34" spans="1:42" x14ac:dyDescent="0.25">
      <c r="A34" s="17"/>
      <c r="B34" s="41"/>
      <c r="F34" s="75"/>
      <c r="G34" s="83"/>
      <c r="K34" s="75"/>
      <c r="L34" s="83"/>
      <c r="P34" s="75"/>
      <c r="Q34" s="83"/>
      <c r="U34" s="75"/>
      <c r="V34" s="83"/>
      <c r="Z34" s="75"/>
      <c r="AA34" s="83"/>
      <c r="AE34" s="75"/>
      <c r="AF34" s="83"/>
      <c r="AJ34" s="75"/>
      <c r="AK34" s="83"/>
      <c r="AO34" s="75"/>
      <c r="AP34" s="83"/>
    </row>
    <row r="35" spans="1:42" x14ac:dyDescent="0.25">
      <c r="A35" s="43" t="s">
        <v>157</v>
      </c>
      <c r="B35" s="41"/>
      <c r="F35" s="76" t="s">
        <v>93</v>
      </c>
      <c r="G35" s="84"/>
      <c r="K35" s="76" t="s">
        <v>100</v>
      </c>
      <c r="L35" s="84"/>
      <c r="P35" s="76" t="s">
        <v>102</v>
      </c>
      <c r="Q35" s="84"/>
      <c r="U35" s="76" t="s">
        <v>104</v>
      </c>
      <c r="V35" s="84"/>
      <c r="Z35" s="76" t="s">
        <v>106</v>
      </c>
      <c r="AA35" s="84"/>
      <c r="AE35" s="76" t="s">
        <v>108</v>
      </c>
      <c r="AF35" s="84"/>
      <c r="AJ35" s="76" t="s">
        <v>110</v>
      </c>
      <c r="AK35" s="84"/>
      <c r="AO35" s="76" t="s">
        <v>112</v>
      </c>
      <c r="AP35" s="84"/>
    </row>
    <row r="36" spans="1:42" x14ac:dyDescent="0.25">
      <c r="A36" s="43" t="s">
        <v>61</v>
      </c>
      <c r="B36" s="41"/>
      <c r="F36" s="76" t="s">
        <v>94</v>
      </c>
      <c r="G36" s="84"/>
      <c r="K36" s="76" t="s">
        <v>94</v>
      </c>
      <c r="L36" s="84"/>
      <c r="P36" s="76" t="s">
        <v>94</v>
      </c>
      <c r="Q36" s="84"/>
      <c r="U36" s="76" t="s">
        <v>94</v>
      </c>
      <c r="V36" s="84"/>
      <c r="Z36" s="76" t="s">
        <v>94</v>
      </c>
      <c r="AA36" s="84"/>
      <c r="AE36" s="76" t="s">
        <v>94</v>
      </c>
      <c r="AF36" s="84"/>
      <c r="AJ36" s="76" t="s">
        <v>94</v>
      </c>
      <c r="AK36" s="84"/>
      <c r="AO36" s="76" t="s">
        <v>94</v>
      </c>
      <c r="AP36" s="84"/>
    </row>
    <row r="37" spans="1:42" x14ac:dyDescent="0.25">
      <c r="A37" s="43" t="s">
        <v>158</v>
      </c>
      <c r="B37" s="41"/>
      <c r="F37" s="76" t="s">
        <v>95</v>
      </c>
      <c r="G37" s="84"/>
      <c r="K37" s="76" t="s">
        <v>95</v>
      </c>
      <c r="L37" s="84"/>
      <c r="P37" s="76" t="s">
        <v>95</v>
      </c>
      <c r="Q37" s="84"/>
      <c r="U37" s="76" t="s">
        <v>95</v>
      </c>
      <c r="V37" s="84"/>
      <c r="Z37" s="76" t="s">
        <v>95</v>
      </c>
      <c r="AA37" s="84"/>
      <c r="AE37" s="76" t="s">
        <v>95</v>
      </c>
      <c r="AF37" s="84"/>
      <c r="AJ37" s="76" t="s">
        <v>95</v>
      </c>
      <c r="AK37" s="84"/>
      <c r="AO37" s="76" t="s">
        <v>95</v>
      </c>
      <c r="AP37" s="84"/>
    </row>
    <row r="38" spans="1:42" x14ac:dyDescent="0.25">
      <c r="A38" s="43"/>
      <c r="F38" s="77"/>
      <c r="G38" s="77"/>
      <c r="K38" s="77"/>
      <c r="L38" s="77"/>
      <c r="P38" s="77"/>
      <c r="Q38" s="77"/>
      <c r="U38" s="77"/>
      <c r="V38" s="77"/>
      <c r="Z38" s="77"/>
      <c r="AA38" s="77"/>
      <c r="AE38" s="77"/>
      <c r="AF38" s="77"/>
      <c r="AJ38" s="77"/>
      <c r="AK38" s="77"/>
      <c r="AO38" s="77"/>
      <c r="AP38" s="77"/>
    </row>
    <row r="39" spans="1:42" x14ac:dyDescent="0.25">
      <c r="A39" s="45" t="s">
        <v>39</v>
      </c>
      <c r="F39" s="78" t="s">
        <v>39</v>
      </c>
      <c r="G39" s="78"/>
      <c r="K39" s="78" t="s">
        <v>39</v>
      </c>
      <c r="L39" s="78"/>
      <c r="P39" s="78" t="s">
        <v>39</v>
      </c>
      <c r="Q39" s="78"/>
      <c r="U39" s="78" t="s">
        <v>39</v>
      </c>
      <c r="V39" s="78"/>
      <c r="Z39" s="78" t="s">
        <v>39</v>
      </c>
      <c r="AA39" s="78"/>
      <c r="AE39" s="78" t="s">
        <v>39</v>
      </c>
      <c r="AF39" s="78"/>
      <c r="AJ39" s="78" t="s">
        <v>39</v>
      </c>
      <c r="AK39" s="78"/>
      <c r="AO39" s="78" t="s">
        <v>39</v>
      </c>
      <c r="AP39" s="78"/>
    </row>
    <row r="40" spans="1:42" x14ac:dyDescent="0.25">
      <c r="A40" s="45" t="s">
        <v>41</v>
      </c>
      <c r="F40" s="78" t="s">
        <v>41</v>
      </c>
      <c r="G40" s="78"/>
      <c r="K40" s="78" t="s">
        <v>41</v>
      </c>
      <c r="L40" s="78"/>
      <c r="P40" s="78" t="s">
        <v>41</v>
      </c>
      <c r="Q40" s="78"/>
      <c r="U40" s="78" t="s">
        <v>41</v>
      </c>
      <c r="V40" s="78"/>
      <c r="Z40" s="78" t="s">
        <v>41</v>
      </c>
      <c r="AA40" s="78"/>
      <c r="AE40" s="78" t="s">
        <v>41</v>
      </c>
      <c r="AF40" s="78"/>
      <c r="AJ40" s="78" t="s">
        <v>41</v>
      </c>
      <c r="AK40" s="78"/>
      <c r="AO40" s="78" t="s">
        <v>41</v>
      </c>
      <c r="AP40" s="78"/>
    </row>
    <row r="41" spans="1:42" x14ac:dyDescent="0.25">
      <c r="A41" s="47" t="s">
        <v>147</v>
      </c>
      <c r="F41" s="47" t="s">
        <v>43</v>
      </c>
      <c r="G41" s="77"/>
      <c r="K41" s="47" t="s">
        <v>43</v>
      </c>
      <c r="L41" s="77"/>
      <c r="P41" s="47" t="s">
        <v>43</v>
      </c>
      <c r="Q41" s="77"/>
      <c r="U41" s="47" t="s">
        <v>43</v>
      </c>
      <c r="V41" s="77"/>
      <c r="Z41" s="47" t="s">
        <v>43</v>
      </c>
      <c r="AA41" s="77"/>
      <c r="AE41" s="47" t="s">
        <v>43</v>
      </c>
      <c r="AF41" s="77"/>
      <c r="AJ41" s="47" t="s">
        <v>43</v>
      </c>
      <c r="AK41" s="77"/>
      <c r="AO41" s="47" t="s">
        <v>43</v>
      </c>
      <c r="AP41" s="77"/>
    </row>
    <row r="42" spans="1:42" x14ac:dyDescent="0.25">
      <c r="F42" s="77"/>
      <c r="G42" s="85" t="s">
        <v>40</v>
      </c>
      <c r="K42" s="77"/>
      <c r="L42" s="85" t="s">
        <v>40</v>
      </c>
      <c r="P42" s="77"/>
      <c r="Q42" s="85" t="s">
        <v>40</v>
      </c>
      <c r="U42" s="77"/>
      <c r="V42" s="85" t="s">
        <v>40</v>
      </c>
      <c r="Z42" s="77"/>
      <c r="AA42" s="85" t="s">
        <v>40</v>
      </c>
      <c r="AE42" s="77"/>
      <c r="AF42" s="85" t="s">
        <v>40</v>
      </c>
      <c r="AJ42" s="77"/>
      <c r="AK42" s="85" t="s">
        <v>40</v>
      </c>
      <c r="AO42" s="77"/>
      <c r="AP42" s="85" t="s">
        <v>40</v>
      </c>
    </row>
    <row r="43" spans="1:42" x14ac:dyDescent="0.25">
      <c r="A43" s="43" t="s">
        <v>45</v>
      </c>
      <c r="F43" s="77" t="s">
        <v>45</v>
      </c>
      <c r="G43" s="85" t="s">
        <v>97</v>
      </c>
      <c r="K43" s="77" t="s">
        <v>45</v>
      </c>
      <c r="L43" s="85" t="s">
        <v>97</v>
      </c>
      <c r="P43" s="77" t="s">
        <v>45</v>
      </c>
      <c r="Q43" s="85" t="s">
        <v>97</v>
      </c>
      <c r="U43" s="77" t="s">
        <v>45</v>
      </c>
      <c r="V43" s="85" t="s">
        <v>97</v>
      </c>
      <c r="Z43" s="77" t="s">
        <v>45</v>
      </c>
      <c r="AA43" s="85" t="s">
        <v>97</v>
      </c>
      <c r="AE43" s="77" t="s">
        <v>45</v>
      </c>
      <c r="AF43" s="85" t="s">
        <v>97</v>
      </c>
      <c r="AJ43" s="77" t="s">
        <v>45</v>
      </c>
      <c r="AK43" s="85" t="s">
        <v>97</v>
      </c>
      <c r="AO43" s="77" t="s">
        <v>45</v>
      </c>
      <c r="AP43" s="85" t="s">
        <v>97</v>
      </c>
    </row>
    <row r="44" spans="1:42" x14ac:dyDescent="0.25">
      <c r="F44" s="77"/>
      <c r="G44" s="85" t="s">
        <v>98</v>
      </c>
      <c r="K44" s="77"/>
      <c r="L44" s="85" t="s">
        <v>98</v>
      </c>
      <c r="P44" s="77"/>
      <c r="Q44" s="85" t="s">
        <v>98</v>
      </c>
      <c r="U44" s="77"/>
      <c r="V44" s="85" t="s">
        <v>98</v>
      </c>
      <c r="Z44" s="77"/>
      <c r="AA44" s="85" t="s">
        <v>98</v>
      </c>
      <c r="AE44" s="77"/>
      <c r="AF44" s="85" t="s">
        <v>98</v>
      </c>
      <c r="AJ44" s="77"/>
      <c r="AK44" s="85" t="s">
        <v>98</v>
      </c>
      <c r="AO44" s="77"/>
      <c r="AP44" s="85" t="s">
        <v>98</v>
      </c>
    </row>
    <row r="45" spans="1:42" ht="96.75" x14ac:dyDescent="0.25">
      <c r="A45" s="125" t="s">
        <v>149</v>
      </c>
      <c r="B45" s="125"/>
    </row>
    <row r="49" spans="1:1" x14ac:dyDescent="0.25">
      <c r="A49" s="9"/>
    </row>
    <row r="50" spans="1:1" ht="15.75" x14ac:dyDescent="0.25">
      <c r="A50" s="48"/>
    </row>
    <row r="51" spans="1:1" ht="15.75" x14ac:dyDescent="0.25">
      <c r="A51" s="48"/>
    </row>
    <row r="52" spans="1:1" ht="15.75" x14ac:dyDescent="0.25">
      <c r="A52" s="48"/>
    </row>
    <row r="53" spans="1:1" ht="15.75" x14ac:dyDescent="0.25">
      <c r="A53" s="48"/>
    </row>
    <row r="54" spans="1:1" ht="15.75" x14ac:dyDescent="0.25">
      <c r="A54" s="48"/>
    </row>
    <row r="55" spans="1:1" ht="15.75" x14ac:dyDescent="0.25">
      <c r="A55" s="48"/>
    </row>
    <row r="56" spans="1:1" ht="15.75" x14ac:dyDescent="0.25">
      <c r="A56" s="48"/>
    </row>
    <row r="57" spans="1:1" ht="15.75" x14ac:dyDescent="0.25">
      <c r="A57" s="48"/>
    </row>
    <row r="58" spans="1:1" ht="15.75" x14ac:dyDescent="0.25">
      <c r="A58" s="48"/>
    </row>
    <row r="59" spans="1:1" ht="15.75" x14ac:dyDescent="0.25">
      <c r="A59" s="48"/>
    </row>
    <row r="60" spans="1:1" ht="15.75" x14ac:dyDescent="0.25">
      <c r="A60" s="48"/>
    </row>
    <row r="61" spans="1:1" ht="15.75" x14ac:dyDescent="0.25">
      <c r="A61" s="48"/>
    </row>
    <row r="62" spans="1:1" ht="15.75" x14ac:dyDescent="0.25">
      <c r="A62" s="48"/>
    </row>
    <row r="63" spans="1:1" ht="15.75" x14ac:dyDescent="0.25">
      <c r="A63" s="48"/>
    </row>
    <row r="64" spans="1:1" ht="15.75" x14ac:dyDescent="0.25">
      <c r="A64" s="48"/>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sheetData>
  <hyperlinks>
    <hyperlink ref="F41" r:id="rId1"/>
    <hyperlink ref="F2" r:id="rId2"/>
    <hyperlink ref="K41" r:id="rId3"/>
    <hyperlink ref="K2" r:id="rId4"/>
    <hyperlink ref="P41" r:id="rId5"/>
    <hyperlink ref="P2" r:id="rId6"/>
    <hyperlink ref="U41" r:id="rId7"/>
    <hyperlink ref="U2" r:id="rId8"/>
    <hyperlink ref="Z41" r:id="rId9"/>
    <hyperlink ref="Z2" r:id="rId10"/>
    <hyperlink ref="AE41" r:id="rId11"/>
    <hyperlink ref="AE2" r:id="rId12"/>
    <hyperlink ref="AJ41" r:id="rId13"/>
    <hyperlink ref="AJ2" r:id="rId14"/>
    <hyperlink ref="AO41" r:id="rId15"/>
    <hyperlink ref="AO2" r:id="rId16"/>
    <hyperlink ref="A2" r:id="rId17"/>
    <hyperlink ref="A41" r:id="rId18" display="Notes &amp; definition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95"/>
  <sheetViews>
    <sheetView tabSelected="1" zoomScale="85" zoomScaleNormal="85" workbookViewId="0">
      <selection activeCell="B56" sqref="B56"/>
    </sheetView>
  </sheetViews>
  <sheetFormatPr defaultColWidth="9.140625" defaultRowHeight="15" x14ac:dyDescent="0.25"/>
  <cols>
    <col min="1" max="2" width="65" style="86" customWidth="1"/>
    <col min="3" max="3" width="9.140625" style="86" customWidth="1"/>
    <col min="4" max="16384" width="9.140625" style="86"/>
  </cols>
  <sheetData>
    <row r="1" spans="1:2" ht="18" x14ac:dyDescent="0.25">
      <c r="A1" s="127" t="s">
        <v>116</v>
      </c>
      <c r="B1" s="127"/>
    </row>
    <row r="2" spans="1:2" ht="15.75" thickBot="1" x14ac:dyDescent="0.3"/>
    <row r="3" spans="1:2" ht="15.75" thickBot="1" x14ac:dyDescent="0.3">
      <c r="A3" s="97" t="s">
        <v>113</v>
      </c>
      <c r="B3" s="90" t="s">
        <v>12</v>
      </c>
    </row>
    <row r="4" spans="1:2" ht="0.75" customHeight="1" x14ac:dyDescent="0.25">
      <c r="A4" s="88" t="s">
        <v>12</v>
      </c>
    </row>
    <row r="5" spans="1:2" ht="0.75" customHeight="1" x14ac:dyDescent="0.25">
      <c r="A5" s="88" t="s">
        <v>13</v>
      </c>
    </row>
    <row r="6" spans="1:2" ht="0.75" customHeight="1" x14ac:dyDescent="0.25">
      <c r="A6" s="88" t="s">
        <v>14</v>
      </c>
    </row>
    <row r="7" spans="1:2" ht="0.75" customHeight="1" x14ac:dyDescent="0.25">
      <c r="A7" s="88" t="s">
        <v>15</v>
      </c>
    </row>
    <row r="8" spans="1:2" ht="0.75" customHeight="1" x14ac:dyDescent="0.25">
      <c r="A8" s="88" t="s">
        <v>16</v>
      </c>
    </row>
    <row r="9" spans="1:2" ht="0.75" customHeight="1" x14ac:dyDescent="0.25">
      <c r="A9" s="88" t="s">
        <v>17</v>
      </c>
    </row>
    <row r="10" spans="1:2" ht="0.75" customHeight="1" x14ac:dyDescent="0.25">
      <c r="A10" s="88" t="s">
        <v>18</v>
      </c>
    </row>
    <row r="11" spans="1:2" ht="0.75" customHeight="1" x14ac:dyDescent="0.25">
      <c r="A11" s="88" t="s">
        <v>19</v>
      </c>
    </row>
    <row r="12" spans="1:2" ht="0.75" customHeight="1" x14ac:dyDescent="0.25">
      <c r="A12" s="88" t="s">
        <v>20</v>
      </c>
    </row>
    <row r="13" spans="1:2" ht="0.75" customHeight="1" x14ac:dyDescent="0.25">
      <c r="A13" s="88" t="s">
        <v>21</v>
      </c>
    </row>
    <row r="14" spans="1:2" ht="0.75" customHeight="1" x14ac:dyDescent="0.25">
      <c r="A14" s="89"/>
    </row>
    <row r="15" spans="1:2" ht="0.75" customHeight="1" x14ac:dyDescent="0.25"/>
    <row r="16" spans="1:2" ht="0.75" customHeight="1" x14ac:dyDescent="0.25"/>
    <row r="17" spans="1:2" ht="0.75" customHeight="1" x14ac:dyDescent="0.25"/>
    <row r="18" spans="1:2" ht="0.75" customHeight="1" x14ac:dyDescent="0.25"/>
    <row r="19" spans="1:2" ht="0.75" customHeight="1" x14ac:dyDescent="0.25"/>
    <row r="20" spans="1:2" ht="15.75" x14ac:dyDescent="0.25">
      <c r="A20" s="93" t="s">
        <v>117</v>
      </c>
      <c r="B20" s="92"/>
    </row>
    <row r="21" spans="1:2" x14ac:dyDescent="0.25">
      <c r="B21" s="99" t="s">
        <v>115</v>
      </c>
    </row>
    <row r="22" spans="1:2" ht="11.25" customHeight="1" x14ac:dyDescent="0.25">
      <c r="A22" s="92" t="str">
        <f>$B$3&amp;" 2009/10"</f>
        <v>North East 2009/10</v>
      </c>
      <c r="B22" s="94">
        <f>VLOOKUP(B3,Sheet1!A11:I20,9,FALSE)</f>
        <v>65.755667592219893</v>
      </c>
    </row>
    <row r="23" spans="1:2" ht="11.25" customHeight="1" x14ac:dyDescent="0.25">
      <c r="A23" s="92" t="str">
        <f>$B$3&amp;" 2011/12"</f>
        <v>North East 2011/12</v>
      </c>
      <c r="B23" s="94">
        <f>VLOOKUP(B3,Sheet1!O11:W20,9,FALSE)</f>
        <v>67.904124224529582</v>
      </c>
    </row>
    <row r="24" spans="1:2" ht="11.25" customHeight="1" x14ac:dyDescent="0.25">
      <c r="A24" s="92"/>
      <c r="B24" s="92"/>
    </row>
    <row r="25" spans="1:2" ht="11.25" customHeight="1" x14ac:dyDescent="0.25">
      <c r="A25" s="87" t="s">
        <v>122</v>
      </c>
      <c r="B25" s="95">
        <v>62.099591450056259</v>
      </c>
    </row>
    <row r="26" spans="1:2" ht="11.25" customHeight="1" x14ac:dyDescent="0.25">
      <c r="A26" s="87" t="s">
        <v>123</v>
      </c>
      <c r="B26" s="95">
        <v>61.256313180614285</v>
      </c>
    </row>
    <row r="27" spans="1:2" ht="11.25" customHeight="1" x14ac:dyDescent="0.25">
      <c r="A27" s="87"/>
      <c r="B27" s="95"/>
    </row>
    <row r="28" spans="1:2" ht="11.25" customHeight="1" x14ac:dyDescent="0.25">
      <c r="A28" s="87" t="s">
        <v>124</v>
      </c>
      <c r="B28" s="95">
        <v>65.168147427003248</v>
      </c>
    </row>
    <row r="29" spans="1:2" ht="11.25" customHeight="1" x14ac:dyDescent="0.25">
      <c r="A29" s="87" t="s">
        <v>125</v>
      </c>
      <c r="B29" s="95">
        <v>63.769689244916904</v>
      </c>
    </row>
    <row r="30" spans="1:2" ht="11.25" customHeight="1" x14ac:dyDescent="0.25">
      <c r="A30" s="87"/>
      <c r="B30" s="95"/>
    </row>
    <row r="31" spans="1:2" ht="11.25" customHeight="1" x14ac:dyDescent="0.25">
      <c r="A31" s="87" t="s">
        <v>126</v>
      </c>
      <c r="B31" s="95">
        <v>72.009744605449839</v>
      </c>
    </row>
    <row r="32" spans="1:2" ht="11.25" customHeight="1" x14ac:dyDescent="0.25">
      <c r="A32" s="87" t="s">
        <v>127</v>
      </c>
      <c r="B32" s="95">
        <v>71.346617388138299</v>
      </c>
    </row>
    <row r="33" spans="1:2" ht="11.25" customHeight="1" x14ac:dyDescent="0.25">
      <c r="A33" s="87"/>
      <c r="B33" s="95"/>
    </row>
    <row r="34" spans="1:2" ht="11.25" customHeight="1" x14ac:dyDescent="0.25">
      <c r="A34" s="87" t="s">
        <v>128</v>
      </c>
      <c r="B34" s="95">
        <v>72.19452357090239</v>
      </c>
    </row>
    <row r="35" spans="1:2" ht="11.25" customHeight="1" x14ac:dyDescent="0.25">
      <c r="A35" s="87" t="s">
        <v>129</v>
      </c>
      <c r="B35" s="95">
        <v>72.274236012963314</v>
      </c>
    </row>
    <row r="36" spans="1:2" ht="11.25" customHeight="1" x14ac:dyDescent="0.25">
      <c r="A36" s="87"/>
      <c r="B36" s="95"/>
    </row>
    <row r="37" spans="1:2" ht="11.25" customHeight="1" x14ac:dyDescent="0.25">
      <c r="A37" s="87" t="s">
        <v>130</v>
      </c>
      <c r="B37" s="95">
        <v>74.834707674021246</v>
      </c>
    </row>
    <row r="38" spans="1:2" ht="11.25" customHeight="1" x14ac:dyDescent="0.25">
      <c r="A38" s="87" t="s">
        <v>131</v>
      </c>
      <c r="B38" s="95">
        <v>77.757241643276942</v>
      </c>
    </row>
    <row r="39" spans="1:2" ht="11.25" customHeight="1" x14ac:dyDescent="0.25">
      <c r="A39" s="87"/>
      <c r="B39" s="95"/>
    </row>
    <row r="40" spans="1:2" ht="11.25" customHeight="1" x14ac:dyDescent="0.25">
      <c r="A40" s="87" t="s">
        <v>132</v>
      </c>
      <c r="B40" s="95">
        <v>78.282080861989272</v>
      </c>
    </row>
    <row r="41" spans="1:2" ht="11.25" customHeight="1" x14ac:dyDescent="0.25">
      <c r="A41" s="87" t="s">
        <v>133</v>
      </c>
      <c r="B41" s="95">
        <v>79.454555034349724</v>
      </c>
    </row>
    <row r="42" spans="1:2" ht="11.25" customHeight="1" x14ac:dyDescent="0.25">
      <c r="A42" s="87"/>
      <c r="B42" s="95"/>
    </row>
    <row r="43" spans="1:2" ht="11.25" customHeight="1" x14ac:dyDescent="0.25">
      <c r="A43" s="87" t="s">
        <v>134</v>
      </c>
      <c r="B43" s="95">
        <v>86.600509677432754</v>
      </c>
    </row>
    <row r="44" spans="1:2" ht="11.25" customHeight="1" x14ac:dyDescent="0.25">
      <c r="A44" s="87" t="s">
        <v>135</v>
      </c>
      <c r="B44" s="95">
        <v>86.60170355190526</v>
      </c>
    </row>
    <row r="45" spans="1:2" ht="11.25" customHeight="1" x14ac:dyDescent="0.25">
      <c r="A45" s="87"/>
      <c r="B45" s="95"/>
    </row>
    <row r="46" spans="1:2" ht="11.25" customHeight="1" x14ac:dyDescent="0.25">
      <c r="A46" s="87" t="s">
        <v>136</v>
      </c>
      <c r="B46" s="95">
        <v>72.475341353091522</v>
      </c>
    </row>
    <row r="47" spans="1:2" ht="11.25" customHeight="1" x14ac:dyDescent="0.25">
      <c r="A47" s="87" t="s">
        <v>137</v>
      </c>
      <c r="B47" s="95">
        <v>72.383473993660104</v>
      </c>
    </row>
    <row r="48" spans="1:2" ht="11.25" customHeight="1" x14ac:dyDescent="0.25">
      <c r="A48" s="92"/>
      <c r="B48" s="92"/>
    </row>
    <row r="49" spans="1:3" ht="11.25" customHeight="1" x14ac:dyDescent="0.25"/>
    <row r="50" spans="1:3" ht="11.25" customHeight="1" x14ac:dyDescent="0.25">
      <c r="A50" s="89" t="s">
        <v>47</v>
      </c>
    </row>
    <row r="51" spans="1:3" ht="11.25" customHeight="1" x14ac:dyDescent="0.25">
      <c r="A51" s="89" t="s">
        <v>48</v>
      </c>
    </row>
    <row r="52" spans="1:3" ht="3.75" customHeight="1" x14ac:dyDescent="0.25">
      <c r="A52" s="89" t="s">
        <v>49</v>
      </c>
    </row>
    <row r="53" spans="1:3" ht="3.75" customHeight="1" x14ac:dyDescent="0.25">
      <c r="A53" s="89" t="s">
        <v>114</v>
      </c>
    </row>
    <row r="54" spans="1:3" ht="3.75" customHeight="1" x14ac:dyDescent="0.25"/>
    <row r="55" spans="1:3" ht="3.75" customHeight="1" thickBot="1" x14ac:dyDescent="0.3"/>
    <row r="56" spans="1:3" ht="16.5" thickBot="1" x14ac:dyDescent="0.3">
      <c r="A56" s="96" t="s">
        <v>118</v>
      </c>
      <c r="B56" s="90" t="s">
        <v>47</v>
      </c>
      <c r="C56" s="89">
        <f>IF(B56=A50,3,(IF(B56=A51,6,(IF(B56=A52,9,(IF(B56=A53,12,N/A)))))))</f>
        <v>3</v>
      </c>
    </row>
    <row r="57" spans="1:3" ht="15.75" x14ac:dyDescent="0.25">
      <c r="A57" s="96"/>
      <c r="B57" s="91" t="str">
        <f>IF(B56=A53,"","%")</f>
        <v>%</v>
      </c>
      <c r="C57" s="89"/>
    </row>
    <row r="58" spans="1:3" ht="11.25" customHeight="1" x14ac:dyDescent="0.25">
      <c r="A58" s="92" t="str">
        <f>$B$3&amp;" 2009/10"</f>
        <v>North East 2009/10</v>
      </c>
      <c r="B58" s="86">
        <f>VLOOKUP(B3,Sheet2!A11:L20,C56,FALSE)</f>
        <v>31.40393292564676</v>
      </c>
    </row>
    <row r="59" spans="1:3" ht="11.25" customHeight="1" x14ac:dyDescent="0.25">
      <c r="A59" s="92" t="str">
        <f>$B$3&amp;" 2011/12"</f>
        <v>North East 2011/12</v>
      </c>
      <c r="B59" s="86">
        <f>VLOOKUP(B3,Sheet2!A60:L69,C56,FALSE)</f>
        <v>29.135723955532082</v>
      </c>
    </row>
    <row r="60" spans="1:3" ht="11.25" customHeight="1" x14ac:dyDescent="0.25"/>
    <row r="61" spans="1:3" ht="11.25" customHeight="1" x14ac:dyDescent="0.25">
      <c r="A61" s="36" t="s">
        <v>122</v>
      </c>
      <c r="B61" s="86">
        <f>VLOOKUP("London Boroughs",Sheet2!A$26:O$33,Sheet6!C$56,FALSE)</f>
        <v>42.643060136130799</v>
      </c>
    </row>
    <row r="62" spans="1:3" ht="11.25" customHeight="1" x14ac:dyDescent="0.25">
      <c r="A62" s="36" t="s">
        <v>123</v>
      </c>
      <c r="B62" s="86">
        <f>VLOOKUP("London Boroughs",Sheet2!A$75:O$82,Sheet6!C$56,FALSE)</f>
        <v>44.639459156595116</v>
      </c>
    </row>
    <row r="63" spans="1:3" ht="11.25" customHeight="1" x14ac:dyDescent="0.25">
      <c r="A63" s="36"/>
    </row>
    <row r="64" spans="1:3" ht="11.25" customHeight="1" x14ac:dyDescent="0.25">
      <c r="A64" s="36" t="s">
        <v>124</v>
      </c>
      <c r="B64" s="86">
        <f>VLOOKUP("Metropolitan built-up areas",Sheet2!A$26:O$33,Sheet6!C$56,FALSE)</f>
        <v>32.115206840767279</v>
      </c>
    </row>
    <row r="65" spans="1:2" ht="11.25" customHeight="1" x14ac:dyDescent="0.25">
      <c r="A65" s="36" t="s">
        <v>125</v>
      </c>
      <c r="B65" s="86">
        <f>VLOOKUP("Metropolitan built-up areas",Sheet2!A$75:O$82,Sheet6!C$56,FALSE)</f>
        <v>32.949557418846673</v>
      </c>
    </row>
    <row r="66" spans="1:2" ht="11.25" customHeight="1" x14ac:dyDescent="0.25">
      <c r="A66" s="36"/>
    </row>
    <row r="67" spans="1:2" ht="11.25" customHeight="1" x14ac:dyDescent="0.25">
      <c r="A67" s="36" t="s">
        <v>126</v>
      </c>
      <c r="B67" s="86">
        <f>VLOOKUP("Large urban (over 250k population)",Sheet2!A$26:O$33,Sheet6!C$56,FALSE)</f>
        <v>25.770132022632449</v>
      </c>
    </row>
    <row r="68" spans="1:2" ht="11.25" customHeight="1" x14ac:dyDescent="0.25">
      <c r="A68" s="36" t="s">
        <v>127</v>
      </c>
      <c r="B68" s="86">
        <f>VLOOKUP("Large urban (over 250k population)",Sheet2!A$75:O$82,Sheet6!C$56,FALSE)</f>
        <v>27.291712058994101</v>
      </c>
    </row>
    <row r="69" spans="1:2" ht="11.25" customHeight="1" x14ac:dyDescent="0.25">
      <c r="A69" s="36"/>
    </row>
    <row r="70" spans="1:2" ht="11.25" customHeight="1" x14ac:dyDescent="0.25">
      <c r="A70" s="36" t="s">
        <v>128</v>
      </c>
      <c r="B70" s="86">
        <f>VLOOKUP("Medium urban (25k to 250k population)",Sheet2!A$26:O$33,Sheet6!C$56,FALSE)</f>
        <v>24.123561970485355</v>
      </c>
    </row>
    <row r="71" spans="1:2" ht="11.25" customHeight="1" x14ac:dyDescent="0.25">
      <c r="A71" s="36" t="s">
        <v>129</v>
      </c>
      <c r="B71" s="86">
        <f>VLOOKUP("Medium urban (25k to 250k population)",Sheet2!A$75:O$82,Sheet6!C$56,FALSE)</f>
        <v>23.022794943570581</v>
      </c>
    </row>
    <row r="72" spans="1:2" ht="11.25" customHeight="1" x14ac:dyDescent="0.25">
      <c r="A72" s="36"/>
    </row>
    <row r="73" spans="1:2" ht="11.25" customHeight="1" x14ac:dyDescent="0.25">
      <c r="A73" s="36" t="s">
        <v>130</v>
      </c>
      <c r="B73" s="86">
        <f>VLOOKUP("Small/medium urban (10k to 25k population)3",Sheet2!A$26:O$33,Sheet6!C$56,FALSE)</f>
        <v>21.786713206770667</v>
      </c>
    </row>
    <row r="74" spans="1:2" ht="11.25" customHeight="1" x14ac:dyDescent="0.25">
      <c r="A74" s="36" t="s">
        <v>131</v>
      </c>
      <c r="B74" s="86">
        <f>VLOOKUP("Small / medium urban (10k to 25k population)3",Sheet2!A$75:O$82,Sheet6!C$56,FALSE)</f>
        <v>19.06294414491094</v>
      </c>
    </row>
    <row r="75" spans="1:2" ht="11.25" customHeight="1" x14ac:dyDescent="0.25">
      <c r="A75" s="36"/>
    </row>
    <row r="76" spans="1:2" ht="11.25" customHeight="1" x14ac:dyDescent="0.25">
      <c r="A76" s="36" t="s">
        <v>132</v>
      </c>
      <c r="B76" s="86">
        <f>VLOOKUP("Small urban (3k to 10k population)3",Sheet2!A$26:O$33,Sheet6!C$56,FALSE)</f>
        <v>17.094850160023274</v>
      </c>
    </row>
    <row r="77" spans="1:2" ht="11.25" customHeight="1" x14ac:dyDescent="0.25">
      <c r="A77" s="36" t="s">
        <v>133</v>
      </c>
      <c r="B77" s="86">
        <f>VLOOKUP("Small urban (3k to 10k population)3",Sheet2!A$75:O$82,Sheet6!C$56,FALSE)</f>
        <v>16.175470214641326</v>
      </c>
    </row>
    <row r="78" spans="1:2" ht="11.25" customHeight="1" x14ac:dyDescent="0.25">
      <c r="A78" s="36"/>
    </row>
    <row r="79" spans="1:2" ht="11.25" customHeight="1" x14ac:dyDescent="0.25">
      <c r="A79" s="36" t="s">
        <v>134</v>
      </c>
      <c r="B79" s="86">
        <f>VLOOKUP("Rural ",Sheet2!A$26:O$33,Sheet6!C$56,FALSE)</f>
        <v>9.3541049705676773</v>
      </c>
    </row>
    <row r="80" spans="1:2" ht="11.25" customHeight="1" x14ac:dyDescent="0.25">
      <c r="A80" s="36" t="s">
        <v>135</v>
      </c>
      <c r="B80" s="86">
        <f>VLOOKUP("Rural areas",Sheet2!A$75:O$82,Sheet6!C$56,FALSE)</f>
        <v>8.8839769489867013</v>
      </c>
    </row>
    <row r="81" spans="1:2" ht="11.25" customHeight="1" x14ac:dyDescent="0.25">
      <c r="A81" s="36"/>
    </row>
    <row r="82" spans="1:2" ht="11.25" customHeight="1" thickBot="1" x14ac:dyDescent="0.3">
      <c r="A82" s="37" t="s">
        <v>136</v>
      </c>
      <c r="B82" s="86">
        <f>VLOOKUP("All areas",Sheet2!A$26:O$33,Sheet6!C$56,FALSE)</f>
        <v>25.206903794204457</v>
      </c>
    </row>
    <row r="83" spans="1:2" ht="11.25" customHeight="1" thickBot="1" x14ac:dyDescent="0.3">
      <c r="A83" s="37" t="s">
        <v>137</v>
      </c>
      <c r="B83" s="86">
        <f>VLOOKUP("All areas",Sheet2!A$75:O$82,Sheet6!C$56,FALSE)</f>
        <v>25.188246992135021</v>
      </c>
    </row>
    <row r="84" spans="1:2" ht="11.25" customHeight="1" x14ac:dyDescent="0.25"/>
    <row r="85" spans="1:2" ht="11.25" customHeight="1" x14ac:dyDescent="0.25"/>
    <row r="86" spans="1:2" ht="11.25" customHeight="1" x14ac:dyDescent="0.25"/>
    <row r="87" spans="1:2" ht="11.25" customHeight="1" x14ac:dyDescent="0.25"/>
    <row r="88" spans="1:2" ht="3.75" customHeight="1" x14ac:dyDescent="0.25"/>
    <row r="89" spans="1:2" ht="3.75" customHeight="1" x14ac:dyDescent="0.25"/>
    <row r="90" spans="1:2" ht="3.75" customHeight="1" x14ac:dyDescent="0.25"/>
    <row r="91" spans="1:2" ht="3.75" customHeight="1" x14ac:dyDescent="0.25"/>
    <row r="92" spans="1:2" ht="3.75" customHeight="1" x14ac:dyDescent="0.25"/>
    <row r="93" spans="1:2" ht="15.75" x14ac:dyDescent="0.25">
      <c r="A93" s="96" t="s">
        <v>119</v>
      </c>
    </row>
    <row r="94" spans="1:2" x14ac:dyDescent="0.25">
      <c r="B94" s="98" t="s">
        <v>64</v>
      </c>
    </row>
    <row r="95" spans="1:2" ht="11.25" customHeight="1" x14ac:dyDescent="0.25">
      <c r="A95" s="92" t="str">
        <f>$B$3&amp;" 2009/10"</f>
        <v>North East 2009/10</v>
      </c>
      <c r="B95" s="92">
        <f>VLOOKUP(B3,Sheet3!F11:G20,2,FALSE)</f>
        <v>381.40887567452432</v>
      </c>
    </row>
    <row r="96" spans="1:2" ht="11.25" customHeight="1" x14ac:dyDescent="0.25">
      <c r="A96" s="92" t="str">
        <f>$B$3&amp;" 2011/12"</f>
        <v>North East 2011/12</v>
      </c>
      <c r="B96" s="92">
        <f>VLOOKUP(B3,Sheet3!A11:B20,2,FALSE)</f>
        <v>411.51140573107949</v>
      </c>
    </row>
    <row r="97" spans="1:2" ht="11.25" customHeight="1" x14ac:dyDescent="0.25"/>
    <row r="98" spans="1:2" ht="11.25" customHeight="1" x14ac:dyDescent="0.25">
      <c r="A98" s="36" t="s">
        <v>122</v>
      </c>
      <c r="B98" s="52">
        <v>206.19421294507234</v>
      </c>
    </row>
    <row r="99" spans="1:2" ht="11.25" customHeight="1" x14ac:dyDescent="0.25">
      <c r="A99" s="36" t="s">
        <v>123</v>
      </c>
      <c r="B99" s="52">
        <v>202.7777229867975</v>
      </c>
    </row>
    <row r="100" spans="1:2" ht="11.25" customHeight="1" x14ac:dyDescent="0.25">
      <c r="A100" s="36"/>
      <c r="B100" s="52"/>
    </row>
    <row r="101" spans="1:2" ht="11.25" customHeight="1" x14ac:dyDescent="0.25">
      <c r="A101" s="36" t="s">
        <v>124</v>
      </c>
      <c r="B101" s="52">
        <v>369.53203764543139</v>
      </c>
    </row>
    <row r="102" spans="1:2" ht="11.25" customHeight="1" x14ac:dyDescent="0.25">
      <c r="A102" s="36" t="s">
        <v>125</v>
      </c>
      <c r="B102" s="52">
        <v>356.61319511520151</v>
      </c>
    </row>
    <row r="103" spans="1:2" ht="11.25" customHeight="1" x14ac:dyDescent="0.25">
      <c r="A103" s="36"/>
      <c r="B103" s="52"/>
    </row>
    <row r="104" spans="1:2" ht="11.25" customHeight="1" x14ac:dyDescent="0.25">
      <c r="A104" s="36" t="s">
        <v>126</v>
      </c>
      <c r="B104" s="52">
        <v>395.69992988475605</v>
      </c>
    </row>
    <row r="105" spans="1:2" ht="11.25" customHeight="1" x14ac:dyDescent="0.25">
      <c r="A105" s="36" t="s">
        <v>127</v>
      </c>
      <c r="B105" s="52">
        <v>400.28802976207618</v>
      </c>
    </row>
    <row r="106" spans="1:2" ht="11.25" customHeight="1" x14ac:dyDescent="0.25">
      <c r="A106" s="36"/>
      <c r="B106" s="52"/>
    </row>
    <row r="107" spans="1:2" ht="11.25" customHeight="1" x14ac:dyDescent="0.25">
      <c r="A107" s="36" t="s">
        <v>128</v>
      </c>
      <c r="B107" s="52">
        <v>422.38995510344756</v>
      </c>
    </row>
    <row r="108" spans="1:2" ht="11.25" customHeight="1" x14ac:dyDescent="0.25">
      <c r="A108" s="36" t="s">
        <v>129</v>
      </c>
      <c r="B108" s="52">
        <v>426.03359010360418</v>
      </c>
    </row>
    <row r="109" spans="1:2" ht="11.25" customHeight="1" x14ac:dyDescent="0.25">
      <c r="A109" s="36"/>
      <c r="B109" s="52"/>
    </row>
    <row r="110" spans="1:2" ht="11.25" customHeight="1" x14ac:dyDescent="0.25">
      <c r="A110" s="36" t="s">
        <v>130</v>
      </c>
      <c r="B110" s="52">
        <v>430.15308125069572</v>
      </c>
    </row>
    <row r="111" spans="1:2" ht="11.25" customHeight="1" x14ac:dyDescent="0.25">
      <c r="A111" s="36" t="s">
        <v>131</v>
      </c>
      <c r="B111" s="52">
        <v>447.52807039644739</v>
      </c>
    </row>
    <row r="112" spans="1:2" ht="11.25" customHeight="1" x14ac:dyDescent="0.25">
      <c r="A112" s="36"/>
      <c r="B112" s="52"/>
    </row>
    <row r="113" spans="1:2" ht="11.25" customHeight="1" x14ac:dyDescent="0.25">
      <c r="A113" s="36" t="s">
        <v>132</v>
      </c>
      <c r="B113" s="52">
        <v>460.545430971337</v>
      </c>
    </row>
    <row r="114" spans="1:2" ht="11.25" customHeight="1" x14ac:dyDescent="0.25">
      <c r="A114" s="36" t="s">
        <v>133</v>
      </c>
      <c r="B114" s="52">
        <v>455.86430697087485</v>
      </c>
    </row>
    <row r="115" spans="1:2" ht="11.25" customHeight="1" x14ac:dyDescent="0.25">
      <c r="A115" s="36"/>
      <c r="B115" s="52"/>
    </row>
    <row r="116" spans="1:2" ht="11.25" customHeight="1" x14ac:dyDescent="0.25">
      <c r="A116" s="36" t="s">
        <v>138</v>
      </c>
      <c r="B116" s="52">
        <v>519.06331335597906</v>
      </c>
    </row>
    <row r="117" spans="1:2" ht="11.25" customHeight="1" x14ac:dyDescent="0.25">
      <c r="A117" s="36" t="s">
        <v>139</v>
      </c>
      <c r="B117" s="52">
        <v>526.15886512636757</v>
      </c>
    </row>
    <row r="118" spans="1:2" ht="11.25" customHeight="1" x14ac:dyDescent="0.25">
      <c r="A118" s="36"/>
      <c r="B118" s="52"/>
    </row>
    <row r="119" spans="1:2" ht="11.25" customHeight="1" thickBot="1" x14ac:dyDescent="0.3">
      <c r="A119" s="37" t="s">
        <v>136</v>
      </c>
      <c r="B119" s="64">
        <v>399.48081380727479</v>
      </c>
    </row>
    <row r="120" spans="1:2" ht="11.25" customHeight="1" thickBot="1" x14ac:dyDescent="0.3">
      <c r="A120" s="37" t="s">
        <v>137</v>
      </c>
      <c r="B120" s="100">
        <v>399.64077024365622</v>
      </c>
    </row>
    <row r="121" spans="1:2" ht="11.25" customHeight="1" x14ac:dyDescent="0.25"/>
    <row r="122" spans="1:2" ht="11.25" customHeight="1" x14ac:dyDescent="0.25"/>
    <row r="123" spans="1:2" ht="11.25" customHeight="1" x14ac:dyDescent="0.25"/>
    <row r="124" spans="1:2" ht="11.25" customHeight="1" x14ac:dyDescent="0.25"/>
    <row r="125" spans="1:2" ht="5.25" customHeight="1" x14ac:dyDescent="0.25"/>
    <row r="126" spans="1:2" ht="5.25" customHeight="1" x14ac:dyDescent="0.25"/>
    <row r="127" spans="1:2" ht="5.25" customHeight="1" x14ac:dyDescent="0.25"/>
    <row r="128" spans="1:2" ht="15.75" x14ac:dyDescent="0.25">
      <c r="A128" s="96" t="s">
        <v>120</v>
      </c>
    </row>
    <row r="129" spans="1:2" x14ac:dyDescent="0.25">
      <c r="B129" s="98" t="s">
        <v>68</v>
      </c>
    </row>
    <row r="130" spans="1:2" ht="11.25" customHeight="1" x14ac:dyDescent="0.25">
      <c r="A130" s="92" t="str">
        <f>$B$3&amp;" 2009/10"</f>
        <v>North East 2009/10</v>
      </c>
      <c r="B130" s="86">
        <f>VLOOKUP(B3,Sheet4!F11:G20,2,FALSE)</f>
        <v>3286.7006532235164</v>
      </c>
    </row>
    <row r="131" spans="1:2" ht="11.25" customHeight="1" x14ac:dyDescent="0.25">
      <c r="A131" s="92" t="str">
        <f>$B$3&amp;" 2011/12"</f>
        <v>North East 2011/12</v>
      </c>
      <c r="B131" s="86">
        <f>VLOOKUP(B3,Sheet4!A11:B20,2,FALSE)</f>
        <v>3381.0819839593264</v>
      </c>
    </row>
    <row r="132" spans="1:2" ht="11.25" customHeight="1" x14ac:dyDescent="0.25"/>
    <row r="133" spans="1:2" ht="11.25" customHeight="1" x14ac:dyDescent="0.25">
      <c r="A133" s="36" t="s">
        <v>122</v>
      </c>
      <c r="B133" s="52">
        <v>1544.3063512541396</v>
      </c>
    </row>
    <row r="134" spans="1:2" ht="11.25" customHeight="1" x14ac:dyDescent="0.25">
      <c r="A134" s="36" t="s">
        <v>123</v>
      </c>
      <c r="B134" s="52">
        <v>1472.9269268018413</v>
      </c>
    </row>
    <row r="135" spans="1:2" ht="11.25" customHeight="1" x14ac:dyDescent="0.25">
      <c r="A135" s="36"/>
      <c r="B135" s="52"/>
    </row>
    <row r="136" spans="1:2" ht="11.25" customHeight="1" x14ac:dyDescent="0.25">
      <c r="A136" s="36" t="s">
        <v>124</v>
      </c>
      <c r="B136" s="52">
        <v>2606.6917511054021</v>
      </c>
    </row>
    <row r="137" spans="1:2" ht="11.25" customHeight="1" x14ac:dyDescent="0.25">
      <c r="A137" s="36" t="s">
        <v>125</v>
      </c>
      <c r="B137" s="52">
        <v>2482.7825990149531</v>
      </c>
    </row>
    <row r="138" spans="1:2" ht="11.25" customHeight="1" x14ac:dyDescent="0.25">
      <c r="A138" s="36"/>
      <c r="B138" s="52"/>
    </row>
    <row r="139" spans="1:2" ht="11.25" customHeight="1" x14ac:dyDescent="0.25">
      <c r="A139" s="36" t="s">
        <v>126</v>
      </c>
      <c r="B139" s="52">
        <v>2984.4762933032825</v>
      </c>
    </row>
    <row r="140" spans="1:2" ht="11.25" customHeight="1" x14ac:dyDescent="0.25">
      <c r="A140" s="36" t="s">
        <v>127</v>
      </c>
      <c r="B140" s="52">
        <v>3023.7189990959223</v>
      </c>
    </row>
    <row r="141" spans="1:2" ht="11.25" customHeight="1" x14ac:dyDescent="0.25">
      <c r="A141" s="36"/>
      <c r="B141" s="52"/>
    </row>
    <row r="142" spans="1:2" ht="11.25" customHeight="1" x14ac:dyDescent="0.25">
      <c r="A142" s="36" t="s">
        <v>128</v>
      </c>
      <c r="B142" s="52">
        <v>3291.2174497266833</v>
      </c>
    </row>
    <row r="143" spans="1:2" ht="11.25" customHeight="1" x14ac:dyDescent="0.25">
      <c r="A143" s="36" t="s">
        <v>129</v>
      </c>
      <c r="B143" s="52">
        <v>3413.9579436014856</v>
      </c>
    </row>
    <row r="144" spans="1:2" ht="11.25" customHeight="1" x14ac:dyDescent="0.25">
      <c r="A144" s="36"/>
      <c r="B144" s="52"/>
    </row>
    <row r="145" spans="1:2" ht="11.25" customHeight="1" x14ac:dyDescent="0.25">
      <c r="A145" s="36" t="s">
        <v>130</v>
      </c>
      <c r="B145" s="52">
        <v>3793.8503380209886</v>
      </c>
    </row>
    <row r="146" spans="1:2" ht="11.25" customHeight="1" x14ac:dyDescent="0.25">
      <c r="A146" s="36" t="s">
        <v>131</v>
      </c>
      <c r="B146" s="52">
        <v>3870.0974419229633</v>
      </c>
    </row>
    <row r="147" spans="1:2" ht="11.25" customHeight="1" x14ac:dyDescent="0.25">
      <c r="A147" s="36"/>
      <c r="B147" s="52"/>
    </row>
    <row r="148" spans="1:2" ht="11.25" customHeight="1" x14ac:dyDescent="0.25">
      <c r="A148" s="36" t="s">
        <v>132</v>
      </c>
      <c r="B148" s="52">
        <v>4356.4439323096722</v>
      </c>
    </row>
    <row r="149" spans="1:2" ht="11.25" customHeight="1" x14ac:dyDescent="0.25">
      <c r="A149" s="36" t="s">
        <v>133</v>
      </c>
      <c r="B149" s="52">
        <v>4541.4130083229584</v>
      </c>
    </row>
    <row r="150" spans="1:2" ht="11.25" customHeight="1" x14ac:dyDescent="0.25">
      <c r="A150" s="36"/>
      <c r="B150" s="52"/>
    </row>
    <row r="151" spans="1:2" ht="11.25" customHeight="1" x14ac:dyDescent="0.25">
      <c r="A151" s="36" t="s">
        <v>138</v>
      </c>
      <c r="B151" s="52">
        <v>5734.9092732426052</v>
      </c>
    </row>
    <row r="152" spans="1:2" ht="11.25" customHeight="1" x14ac:dyDescent="0.25">
      <c r="A152" s="36" t="s">
        <v>139</v>
      </c>
      <c r="B152" s="52">
        <v>5730.9620381028271</v>
      </c>
    </row>
    <row r="153" spans="1:2" ht="11.25" customHeight="1" x14ac:dyDescent="0.25">
      <c r="A153" s="36"/>
      <c r="B153" s="52"/>
    </row>
    <row r="154" spans="1:2" ht="11.25" customHeight="1" thickBot="1" x14ac:dyDescent="0.3">
      <c r="A154" s="37" t="s">
        <v>136</v>
      </c>
      <c r="B154" s="64">
        <v>3376.2482293136236</v>
      </c>
    </row>
    <row r="155" spans="1:2" ht="11.25" customHeight="1" thickBot="1" x14ac:dyDescent="0.3">
      <c r="A155" s="37" t="s">
        <v>137</v>
      </c>
      <c r="B155" s="100">
        <v>3401.4750283181202</v>
      </c>
    </row>
    <row r="156" spans="1:2" ht="11.25" customHeight="1" x14ac:dyDescent="0.25"/>
    <row r="157" spans="1:2" ht="11.25" customHeight="1" x14ac:dyDescent="0.25"/>
    <row r="158" spans="1:2" ht="11.25" customHeight="1" x14ac:dyDescent="0.25"/>
    <row r="159" spans="1:2" ht="11.25" customHeight="1" x14ac:dyDescent="0.25"/>
    <row r="160" spans="1:2" ht="3.75" customHeight="1" x14ac:dyDescent="0.25"/>
    <row r="161" spans="1:2" ht="3.75" customHeight="1" x14ac:dyDescent="0.25"/>
    <row r="162" spans="1:2" ht="3.75" customHeight="1" x14ac:dyDescent="0.25"/>
    <row r="163" spans="1:2" ht="3.75" customHeight="1" x14ac:dyDescent="0.25"/>
    <row r="164" spans="1:2" ht="15.75" x14ac:dyDescent="0.25">
      <c r="A164" s="96" t="s">
        <v>121</v>
      </c>
    </row>
    <row r="165" spans="1:2" x14ac:dyDescent="0.25">
      <c r="B165" s="98" t="s">
        <v>96</v>
      </c>
    </row>
    <row r="166" spans="1:2" ht="11.25" customHeight="1" x14ac:dyDescent="0.25">
      <c r="A166" s="92" t="str">
        <f>$B$3&amp;" 2009/10"</f>
        <v>North East 2009/10</v>
      </c>
      <c r="B166" s="86">
        <f>VLOOKUP(B3,Sheet5!F11:G20,2,FALSE)</f>
        <v>8.6018786565494558</v>
      </c>
    </row>
    <row r="167" spans="1:2" ht="11.25" customHeight="1" x14ac:dyDescent="0.25">
      <c r="A167" s="92" t="str">
        <f>$B$3&amp;" 2011/12"</f>
        <v>North East 2011/12</v>
      </c>
      <c r="B167" s="86">
        <f>VLOOKUP(B3,Sheet5!A11:B20,2,FALSE)</f>
        <v>8.2130820268419846</v>
      </c>
    </row>
    <row r="168" spans="1:2" ht="11.25" customHeight="1" x14ac:dyDescent="0.25"/>
    <row r="169" spans="1:2" ht="11.25" customHeight="1" x14ac:dyDescent="0.25">
      <c r="A169" s="36" t="s">
        <v>122</v>
      </c>
      <c r="B169" s="80">
        <v>7.4634384677831562</v>
      </c>
    </row>
    <row r="170" spans="1:2" ht="11.25" customHeight="1" x14ac:dyDescent="0.25">
      <c r="A170" s="36" t="s">
        <v>123</v>
      </c>
      <c r="B170" s="80">
        <v>7.2442927533955128</v>
      </c>
    </row>
    <row r="171" spans="1:2" ht="11.25" customHeight="1" x14ac:dyDescent="0.25">
      <c r="A171" s="36"/>
      <c r="B171" s="80"/>
    </row>
    <row r="172" spans="1:2" ht="11.25" customHeight="1" x14ac:dyDescent="0.25">
      <c r="A172" s="36" t="s">
        <v>124</v>
      </c>
      <c r="B172" s="80">
        <v>7.0468593522363152</v>
      </c>
    </row>
    <row r="173" spans="1:2" ht="11.25" customHeight="1" x14ac:dyDescent="0.25">
      <c r="A173" s="36" t="s">
        <v>125</v>
      </c>
      <c r="B173" s="80">
        <v>6.9445453300621667</v>
      </c>
    </row>
    <row r="174" spans="1:2" ht="11.25" customHeight="1" x14ac:dyDescent="0.25">
      <c r="A174" s="36"/>
      <c r="B174" s="80"/>
    </row>
    <row r="175" spans="1:2" ht="11.25" customHeight="1" x14ac:dyDescent="0.25">
      <c r="A175" s="36" t="s">
        <v>126</v>
      </c>
      <c r="B175" s="80">
        <v>7.5489935428782449</v>
      </c>
    </row>
    <row r="176" spans="1:2" ht="11.25" customHeight="1" x14ac:dyDescent="0.25">
      <c r="A176" s="36" t="s">
        <v>127</v>
      </c>
      <c r="B176" s="80">
        <v>7.5367265595127684</v>
      </c>
    </row>
    <row r="177" spans="1:2" ht="11.25" customHeight="1" x14ac:dyDescent="0.25">
      <c r="A177" s="36"/>
      <c r="B177" s="80"/>
    </row>
    <row r="178" spans="1:2" ht="11.25" customHeight="1" x14ac:dyDescent="0.25">
      <c r="A178" s="36" t="s">
        <v>128</v>
      </c>
      <c r="B178" s="80">
        <v>7.7755769479458152</v>
      </c>
    </row>
    <row r="179" spans="1:2" ht="11.25" customHeight="1" x14ac:dyDescent="0.25">
      <c r="A179" s="36" t="s">
        <v>129</v>
      </c>
      <c r="B179" s="80">
        <v>8.0080926632615803</v>
      </c>
    </row>
    <row r="180" spans="1:2" ht="11.25" customHeight="1" x14ac:dyDescent="0.25">
      <c r="A180" s="36"/>
      <c r="B180" s="80"/>
    </row>
    <row r="181" spans="1:2" ht="11.25" customHeight="1" x14ac:dyDescent="0.25">
      <c r="A181" s="36" t="s">
        <v>130</v>
      </c>
      <c r="B181" s="80">
        <v>8.7958589782700365</v>
      </c>
    </row>
    <row r="182" spans="1:2" ht="11.25" customHeight="1" x14ac:dyDescent="0.25">
      <c r="A182" s="36" t="s">
        <v>131</v>
      </c>
      <c r="B182" s="80">
        <v>8.625727844911049</v>
      </c>
    </row>
    <row r="183" spans="1:2" ht="11.25" customHeight="1" x14ac:dyDescent="0.25">
      <c r="A183" s="36"/>
      <c r="B183" s="80"/>
    </row>
    <row r="184" spans="1:2" ht="11.25" customHeight="1" x14ac:dyDescent="0.25">
      <c r="A184" s="36" t="s">
        <v>132</v>
      </c>
      <c r="B184" s="80">
        <v>9.4227019293516605</v>
      </c>
    </row>
    <row r="185" spans="1:2" ht="11.25" customHeight="1" x14ac:dyDescent="0.25">
      <c r="A185" s="36" t="s">
        <v>133</v>
      </c>
      <c r="B185" s="80">
        <v>9.9175993593416383</v>
      </c>
    </row>
    <row r="186" spans="1:2" ht="11.25" customHeight="1" x14ac:dyDescent="0.25">
      <c r="A186" s="36"/>
      <c r="B186" s="80"/>
    </row>
    <row r="187" spans="1:2" ht="11.25" customHeight="1" x14ac:dyDescent="0.25">
      <c r="A187" s="36" t="s">
        <v>138</v>
      </c>
      <c r="B187" s="80">
        <v>10.997422398473436</v>
      </c>
    </row>
    <row r="188" spans="1:2" ht="11.25" customHeight="1" x14ac:dyDescent="0.25">
      <c r="A188" s="36" t="s">
        <v>139</v>
      </c>
      <c r="B188" s="80">
        <v>10.857728188348293</v>
      </c>
    </row>
    <row r="189" spans="1:2" ht="11.25" customHeight="1" x14ac:dyDescent="0.25">
      <c r="A189" s="36"/>
      <c r="B189" s="80"/>
    </row>
    <row r="190" spans="1:2" ht="11.25" customHeight="1" thickBot="1" x14ac:dyDescent="0.3">
      <c r="A190" s="37" t="s">
        <v>136</v>
      </c>
      <c r="B190" s="82">
        <v>8.4305464873492983</v>
      </c>
    </row>
    <row r="191" spans="1:2" ht="11.25" customHeight="1" thickBot="1" x14ac:dyDescent="0.3">
      <c r="A191" s="37" t="s">
        <v>137</v>
      </c>
      <c r="B191" s="101">
        <v>8.4913326487968508</v>
      </c>
    </row>
    <row r="192" spans="1:2" ht="11.25" customHeight="1" x14ac:dyDescent="0.25"/>
    <row r="193" ht="11.25" customHeight="1" x14ac:dyDescent="0.25"/>
    <row r="194" ht="11.25" customHeight="1" x14ac:dyDescent="0.25"/>
    <row r="195" ht="11.25" customHeight="1" x14ac:dyDescent="0.25"/>
  </sheetData>
  <sheetProtection password="CE46" sheet="1" objects="1" scenarios="1"/>
  <protectedRanges>
    <protectedRange sqref="B56" name="Range2"/>
    <protectedRange sqref="B3" name="Range1"/>
  </protectedRanges>
  <mergeCells count="1">
    <mergeCell ref="A1:B1"/>
  </mergeCells>
  <dataValidations count="2">
    <dataValidation type="list" allowBlank="1" showInputMessage="1" showErrorMessage="1" sqref="B3">
      <formula1>$A$4:$A$13</formula1>
    </dataValidation>
    <dataValidation type="list" allowBlank="1" showInputMessage="1" showErrorMessage="1" sqref="B56">
      <formula1>$A$50:$A$53</formula1>
    </dataValidation>
  </dataValidations>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RSN</dc:creator>
  <cp:lastModifiedBy>Ricky</cp:lastModifiedBy>
  <cp:lastPrinted>2012-10-23T11:03:37Z</cp:lastPrinted>
  <dcterms:created xsi:type="dcterms:W3CDTF">2012-10-22T14:56:20Z</dcterms:created>
  <dcterms:modified xsi:type="dcterms:W3CDTF">2013-09-06T08:39:15Z</dcterms:modified>
</cp:coreProperties>
</file>