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Malvern Hills\"/>
    </mc:Choice>
  </mc:AlternateContent>
  <workbookProtection workbookAlgorithmName="SHA-512" workbookHashValue="BdINTK5sSKBjb/FN+K1KCihLr8eTKfmCxE/KjeIuRJiIw6VJJL7O6u6wdFBXyweSQHubSLMCDJCV2+4/ygRk7A==" workbookSaltValue="DRgkO9ST2Su0IFpmEg8e/g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<sst xmlns="http://schemas.openxmlformats.org/spreadsheetml/2006/main" count="20348" uniqueCount="331">
  <si>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</si>
  <si>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</si>
  <si>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</si>
  <si>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</si>
  <si>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</si>
  <si>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</si>
  <si>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</si>
  <si>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</si>
  <si>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</si>
  <si>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</si>
  <si>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</si>
  <si>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</si>
  <si>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</si>
  <si>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</si>
  <si>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</si>
  <si>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</si>
  <si>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</si>
  <si>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</si>
  <si>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</si>
  <si>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</si>
  <si>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</si>
  <si>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</si>
  <si>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</si>
  <si>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</si>
  <si>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</si>
  <si>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</si>
  <si>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</si>
  <si>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</si>
  <si>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</si>
  <si>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</si>
  <si>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</si>
  <si>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</si>
  <si>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</si>
  <si>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</si>
  <si>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</si>
  <si>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</si>
  <si>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</si>
  <si>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</si>
  <si>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</si>
  <si>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</si>
  <si>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</si>
  <si>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</si>
  <si>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</si>
  <si>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</si>
  <si>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</si>
  <si>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</si>
  <si>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</si>
  <si>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</si>
  <si>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</si>
  <si>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</si>
  <si>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</si>
  <si>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</si>
  <si>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</si>
  <si>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</si>
  <si>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</si>
  <si>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</si>
  <si>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</si>
  <si>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</si>
  <si>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</si>
  <si>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</si>
  <si>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</si>
  <si>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</si>
  <si>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</si>
  <si>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</si>
  <si>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</si>
  <si>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</si>
  <si>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</si>
  <si>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</si>
  <si>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</si>
  <si>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</si>
  <si>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</si>
  <si>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</si>
  <si>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</si>
  <si>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</si>
  <si>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</si>
  <si>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</si>
  <si>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</si>
  <si>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</si>
  <si>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</si>
  <si>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</si>
  <si>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</si>
  <si>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</si>
  <si>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</si>
  <si>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</si>
  <si>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</si>
  <si>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</si>
  <si>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</si>
  <si>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</si>
  <si>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</si>
  <si>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</si>
  <si>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</si>
  <si>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</si>
  <si>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</si>
  <si>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</si>
  <si>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</si>
  <si>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</si>
  <si>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</si>
  <si>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</si>
  <si>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</si>
  <si>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</si>
  <si>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</si>
  <si>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</si>
  <si>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</si>
  <si>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</si>
  <si>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</si>
  <si>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</si>
  <si>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</si>
  <si>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</si>
  <si>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</si>
  <si>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</si>
  <si>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</si>
  <si>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</si>
  <si>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</si>
  <si>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</si>
  <si>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</si>
  <si>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</si>
  <si>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</si>
  <si>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</si>
  <si>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</si>
  <si>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</si>
  <si>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</si>
  <si>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</si>
  <si>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</si>
  <si>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</si>
  <si>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</si>
  <si>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</si>
  <si>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</si>
  <si>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</si>
  <si>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</si>
  <si>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</si>
  <si>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</si>
  <si>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</si>
  <si>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</si>
  <si>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</si>
  <si>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</si>
  <si>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</si>
  <si>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</si>
  <si>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</si>
  <si>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</si>
  <si>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</si>
  <si>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</si>
  <si>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</si>
  <si>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</si>
  <si>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</si>
  <si>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</si>
  <si>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</si>
  <si>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</si>
  <si>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</si>
  <si>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</si>
  <si>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</si>
  <si>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</si>
  <si>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</si>
  <si>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</si>
  <si>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</si>
  <si>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</si>
  <si>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</si>
  <si>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</si>
  <si>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Abberley</t>
  </si>
  <si>
    <t>E04010283</t>
  </si>
  <si>
    <t>Alfrick</t>
  </si>
  <si>
    <t>E04010284</t>
  </si>
  <si>
    <t>Worcestershire</t>
  </si>
  <si>
    <t>Alfrick and Leigh</t>
  </si>
  <si>
    <t>E05007846</t>
  </si>
  <si>
    <t>Astley and Dunley</t>
  </si>
  <si>
    <t>E04010285</t>
  </si>
  <si>
    <t>Baldwin</t>
  </si>
  <si>
    <t>E05007847</t>
  </si>
  <si>
    <t>Bayton</t>
  </si>
  <si>
    <t>E04010286</t>
  </si>
  <si>
    <t>Berrow</t>
  </si>
  <si>
    <t>E04010287</t>
  </si>
  <si>
    <t>Birtsmorton</t>
  </si>
  <si>
    <t>E04010288</t>
  </si>
  <si>
    <t>Bockleton</t>
  </si>
  <si>
    <t>E04010289</t>
  </si>
  <si>
    <t>Bransford</t>
  </si>
  <si>
    <t>E04010290</t>
  </si>
  <si>
    <t>Broadheath</t>
  </si>
  <si>
    <t>E04010291</t>
  </si>
  <si>
    <t>E05007848</t>
  </si>
  <si>
    <t>Broadwas</t>
  </si>
  <si>
    <t>E04010292</t>
  </si>
  <si>
    <t>Bushley</t>
  </si>
  <si>
    <t>E04010293</t>
  </si>
  <si>
    <t>Castlemorton</t>
  </si>
  <si>
    <t>E04010294</t>
  </si>
  <si>
    <t>Chase</t>
  </si>
  <si>
    <t>E05007849</t>
  </si>
  <si>
    <t>Clifton upon Teme</t>
  </si>
  <si>
    <t>E04010295</t>
  </si>
  <si>
    <t>Cotheridge</t>
  </si>
  <si>
    <t>E04010296</t>
  </si>
  <si>
    <t>Croome D'Abitot</t>
  </si>
  <si>
    <t>E04010297</t>
  </si>
  <si>
    <t>Doddenham</t>
  </si>
  <si>
    <t>E04010298</t>
  </si>
  <si>
    <t>Dyson Perrins</t>
  </si>
  <si>
    <t>E05007850</t>
  </si>
  <si>
    <t>Earl's Croome</t>
  </si>
  <si>
    <t>E04010299</t>
  </si>
  <si>
    <t>Eastham</t>
  </si>
  <si>
    <t>E04010300</t>
  </si>
  <si>
    <t>Eldersfield</t>
  </si>
  <si>
    <t>E04010301</t>
  </si>
  <si>
    <t>Great Witley</t>
  </si>
  <si>
    <t>E04010302</t>
  </si>
  <si>
    <t>Grimley</t>
  </si>
  <si>
    <t>E04010303</t>
  </si>
  <si>
    <t>Guarlford</t>
  </si>
  <si>
    <t>E04010304</t>
  </si>
  <si>
    <t>Hallow</t>
  </si>
  <si>
    <t>E04010305</t>
  </si>
  <si>
    <t>E05007851</t>
  </si>
  <si>
    <t>Hanley</t>
  </si>
  <si>
    <t>E04010306</t>
  </si>
  <si>
    <t>Hanley Castle</t>
  </si>
  <si>
    <t>E04010307</t>
  </si>
  <si>
    <t>Hill Croome</t>
  </si>
  <si>
    <t>E04010308</t>
  </si>
  <si>
    <t>Hillhampton</t>
  </si>
  <si>
    <t>E04010309</t>
  </si>
  <si>
    <t>Holdfast</t>
  </si>
  <si>
    <t>E04010310</t>
  </si>
  <si>
    <t>Holt</t>
  </si>
  <si>
    <t>E04010311</t>
  </si>
  <si>
    <t>Kempsey</t>
  </si>
  <si>
    <t>E04010312</t>
  </si>
  <si>
    <t>E05007852</t>
  </si>
  <si>
    <t>Kenswick</t>
  </si>
  <si>
    <t>E04010313</t>
  </si>
  <si>
    <t>Knighton on Teme</t>
  </si>
  <si>
    <t>E04010314</t>
  </si>
  <si>
    <t>Knightwick</t>
  </si>
  <si>
    <t>E04010315</t>
  </si>
  <si>
    <t>Kyre</t>
  </si>
  <si>
    <t>E04010316</t>
  </si>
  <si>
    <t>Leigh</t>
  </si>
  <si>
    <t>E04010317</t>
  </si>
  <si>
    <t>Lindridge</t>
  </si>
  <si>
    <t>E04010318</t>
  </si>
  <si>
    <t>E05007853</t>
  </si>
  <si>
    <t>Link</t>
  </si>
  <si>
    <t>E05007854</t>
  </si>
  <si>
    <t>Little Malvern</t>
  </si>
  <si>
    <t>E04010319</t>
  </si>
  <si>
    <t>Little Witley</t>
  </si>
  <si>
    <t>E04010320</t>
  </si>
  <si>
    <t>Longdon</t>
  </si>
  <si>
    <t>E04010321</t>
  </si>
  <si>
    <t>E05007855</t>
  </si>
  <si>
    <t>Lower Sapey</t>
  </si>
  <si>
    <t>E04010322</t>
  </si>
  <si>
    <t>Lulsley</t>
  </si>
  <si>
    <t>E04010323</t>
  </si>
  <si>
    <t>Madresfield</t>
  </si>
  <si>
    <t>E04010324</t>
  </si>
  <si>
    <t>Malvern</t>
  </si>
  <si>
    <t>E04010325</t>
  </si>
  <si>
    <t>E07000235</t>
  </si>
  <si>
    <t>Malvern Wells</t>
  </si>
  <si>
    <t>E04010326</t>
  </si>
  <si>
    <t>Mamble</t>
  </si>
  <si>
    <t>E04010327</t>
  </si>
  <si>
    <t>Martley</t>
  </si>
  <si>
    <t>E04010328</t>
  </si>
  <si>
    <t>E05007856</t>
  </si>
  <si>
    <t>Morton</t>
  </si>
  <si>
    <t>E05007857</t>
  </si>
  <si>
    <t>Newland</t>
  </si>
  <si>
    <t>E04010329</t>
  </si>
  <si>
    <t>Pendock</t>
  </si>
  <si>
    <t>E04010330</t>
  </si>
  <si>
    <t>Pensax</t>
  </si>
  <si>
    <t>E04010331</t>
  </si>
  <si>
    <t>Pickersleigh</t>
  </si>
  <si>
    <t>E05007858</t>
  </si>
  <si>
    <t>Powick</t>
  </si>
  <si>
    <t>E04010332</t>
  </si>
  <si>
    <t>E05007859</t>
  </si>
  <si>
    <t>Priory</t>
  </si>
  <si>
    <t>E05007860</t>
  </si>
  <si>
    <t>Queenhill</t>
  </si>
  <si>
    <t>E04010333</t>
  </si>
  <si>
    <t>Ripple</t>
  </si>
  <si>
    <t>E04010334</t>
  </si>
  <si>
    <t>E05007861</t>
  </si>
  <si>
    <t>Rochford</t>
  </si>
  <si>
    <t>E04010335</t>
  </si>
  <si>
    <t>Rushwick</t>
  </si>
  <si>
    <t>E04010336</t>
  </si>
  <si>
    <t>Severn Stoke</t>
  </si>
  <si>
    <t>E04010337</t>
  </si>
  <si>
    <t>Shelsley Beauchamp</t>
  </si>
  <si>
    <t>E04010338</t>
  </si>
  <si>
    <t>Shelsley Kings</t>
  </si>
  <si>
    <t>E04010339</t>
  </si>
  <si>
    <t>Shelsley Walsh</t>
  </si>
  <si>
    <t>E04010340</t>
  </si>
  <si>
    <t>Shrawley</t>
  </si>
  <si>
    <t>E04010341</t>
  </si>
  <si>
    <t>Stanford with Orleton</t>
  </si>
  <si>
    <t>E04010342</t>
  </si>
  <si>
    <t>Stockton on Teme</t>
  </si>
  <si>
    <t>E04010343</t>
  </si>
  <si>
    <t>Stoke Bliss</t>
  </si>
  <si>
    <t>E04010344</t>
  </si>
  <si>
    <t>Suckley</t>
  </si>
  <si>
    <t>E04010345</t>
  </si>
  <si>
    <t>Teme Valley</t>
  </si>
  <si>
    <t>E05007862</t>
  </si>
  <si>
    <t>Tenbury</t>
  </si>
  <si>
    <t>E04010346</t>
  </si>
  <si>
    <t>E05007863</t>
  </si>
  <si>
    <t>Upton and Hanley</t>
  </si>
  <si>
    <t>E05007864</t>
  </si>
  <si>
    <t>Upton-upon-Severn</t>
  </si>
  <si>
    <t>E04010347</t>
  </si>
  <si>
    <t>Welland</t>
  </si>
  <si>
    <t>E04010348</t>
  </si>
  <si>
    <t>Wells</t>
  </si>
  <si>
    <t>E05007865</t>
  </si>
  <si>
    <t>West</t>
  </si>
  <si>
    <t>E05007866</t>
  </si>
  <si>
    <t>West Malvern</t>
  </si>
  <si>
    <t>E04010349</t>
  </si>
  <si>
    <t>Wichenford</t>
  </si>
  <si>
    <t>E04010350</t>
  </si>
  <si>
    <t>Woodbury</t>
  </si>
  <si>
    <t>E05007867</t>
  </si>
  <si>
    <t>E10000034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</si>
</sst>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3.9</c:v>
                </c:pt>
                <c:pt idx="2">
                  <c:v>4.4000000000000004</c:v>
                </c:pt>
                <c:pt idx="3">
                  <c:v>5.5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4.0999999999999996</c:v>
                </c:pt>
                <c:pt idx="2">
                  <c:v>2.9</c:v>
                </c:pt>
                <c:pt idx="3">
                  <c:v>3.2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3.2</c:v>
                </c:pt>
                <c:pt idx="2">
                  <c:v>2</c:v>
                </c:pt>
                <c:pt idx="3">
                  <c:v>2.1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16</c:v>
                </c:pt>
                <c:pt idx="2">
                  <c:v>6</c:v>
                </c:pt>
                <c:pt idx="3">
                  <c:v>5.7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1.4</c:v>
                </c:pt>
                <c:pt idx="2">
                  <c:v>1.4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2.4</c:v>
                </c:pt>
                <c:pt idx="2">
                  <c:v>2.9</c:v>
                </c:pt>
                <c:pt idx="3">
                  <c:v>2.5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1.8</c:v>
                </c:pt>
                <c:pt idx="2">
                  <c:v>2.1</c:v>
                </c:pt>
                <c:pt idx="3">
                  <c:v>2.2999999999999998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3.2</c:v>
                </c:pt>
                <c:pt idx="2">
                  <c:v>4.2</c:v>
                </c:pt>
                <c:pt idx="3">
                  <c:v>5.5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2.6</c:v>
                </c:pt>
                <c:pt idx="2">
                  <c:v>3.9</c:v>
                </c:pt>
                <c:pt idx="3">
                  <c:v>5.5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13.5</c:v>
                </c:pt>
                <c:pt idx="2">
                  <c:v>16</c:v>
                </c:pt>
                <c:pt idx="3">
                  <c:v>19.2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21.1</c:v>
                </c:pt>
                <c:pt idx="2">
                  <c:v>21.8</c:v>
                </c:pt>
                <c:pt idx="3">
                  <c:v>20.8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7.4</c:v>
                </c:pt>
                <c:pt idx="2">
                  <c:v>8.1999999999999993</c:v>
                </c:pt>
                <c:pt idx="3">
                  <c:v>7.2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11.5</c:v>
                </c:pt>
                <c:pt idx="2">
                  <c:v>12.4</c:v>
                </c:pt>
                <c:pt idx="3">
                  <c:v>10.4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5.6</c:v>
                </c:pt>
                <c:pt idx="2">
                  <c:v>8</c:v>
                </c:pt>
                <c:pt idx="3">
                  <c:v>6.3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1.1000000000000001</c:v>
                </c:pt>
                <c:pt idx="2">
                  <c:v>2.4</c:v>
                </c:pt>
                <c:pt idx="3">
                  <c:v>1.7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1.1000000000000001</c:v>
                </c:pt>
                <c:pt idx="2">
                  <c:v>1.2</c:v>
                </c:pt>
                <c:pt idx="3">
                  <c:v>0.9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11760"/>
        <c:axId val="250013752"/>
      </c:barChart>
      <c:catAx>
        <c:axId val="250011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0013752"/>
        <c:crosses val="autoZero"/>
        <c:auto val="1"/>
        <c:lblAlgn val="ctr"/>
        <c:lblOffset val="100"/>
        <c:noMultiLvlLbl val="0"/>
      </c:catAx>
      <c:valAx>
        <c:axId val="250013752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0011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39.700000000000003</c:v>
                </c:pt>
                <c:pt idx="2">
                  <c:v>44.9</c:v>
                </c:pt>
                <c:pt idx="3">
                  <c:v>41.8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Abberley</c:v>
                </c:pt>
                <c:pt idx="2">
                  <c:v>Malvern Hills</c:v>
                </c:pt>
                <c:pt idx="3">
                  <c:v>Worcestershire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42</c:v>
                </c:pt>
                <c:pt idx="2">
                  <c:v>47</c:v>
                </c:pt>
                <c:pt idx="3">
                  <c:v>43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13360"/>
        <c:axId val="250012184"/>
      </c:barChart>
      <c:catAx>
        <c:axId val="25001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0012184"/>
        <c:crosses val="autoZero"/>
        <c:auto val="1"/>
        <c:lblAlgn val="ctr"/>
        <c:lblOffset val="100"/>
        <c:noMultiLvlLbl val="0"/>
      </c:catAx>
      <c:valAx>
        <c:axId val="250012184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001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34" workbookViewId="0">
      <selection activeCell="E44" sqref="E44"/>
    </sheetView>
  </sheetViews>
  <sheetFormatPr defaultRowHeight="15" x14ac:dyDescent="0.25"/>
  <cols>
    <col min="2" max="2" width="46" bestFit="1" customWidth="1"/>
    <col min="3" max="4" width="27.7109375" bestFit="1" customWidth="1"/>
    <col min="5" max="5" width="10" bestFit="1" customWidth="1"/>
    <col min="6" max="6" width="16.140625" bestFit="1" customWidth="1"/>
    <col min="7" max="7" width="40.42578125" bestFit="1" customWidth="1"/>
    <col min="8" max="8" width="16.140625" bestFit="1" customWidth="1"/>
    <col min="9" max="10" width="47.28515625" bestFit="1" customWidth="1"/>
    <col min="11" max="11" width="42.140625" bestFit="1" customWidth="1"/>
    <col min="12" max="12" width="47.28515625" bestFit="1" customWidth="1"/>
    <col min="13" max="13" width="57.140625" bestFit="1" customWidth="1"/>
    <col min="14" max="14" width="46.28515625" bestFit="1" customWidth="1"/>
    <col min="15" max="15" width="47.140625" bestFit="1" customWidth="1"/>
    <col min="16" max="16" width="50.7109375" bestFit="1" customWidth="1"/>
    <col min="17" max="17" width="63.5703125" bestFit="1" customWidth="1"/>
    <col min="18" max="18" width="61.28515625" bestFit="1" customWidth="1"/>
    <col min="19" max="19" width="50.140625" bestFit="1" customWidth="1"/>
    <col min="98" max="98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157</v>
      </c>
      <c r="E9" t="s">
        <v>158</v>
      </c>
      <c r="F9" t="s">
        <v>11</v>
      </c>
      <c r="G9">
        <v>100</v>
      </c>
      <c r="H9">
        <v>3.9</v>
      </c>
      <c r="I9">
        <v>4.0999999999999996</v>
      </c>
      <c r="J9">
        <v>3.2</v>
      </c>
      <c r="K9">
        <v>16</v>
      </c>
      <c r="L9">
        <v>1.4</v>
      </c>
      <c r="M9">
        <v>2.4</v>
      </c>
      <c r="N9">
        <v>1.8</v>
      </c>
      <c r="O9">
        <v>3.2</v>
      </c>
      <c r="P9">
        <v>2.6</v>
      </c>
      <c r="Q9">
        <v>13.5</v>
      </c>
      <c r="R9">
        <v>21.1</v>
      </c>
      <c r="S9">
        <v>7.4</v>
      </c>
      <c r="T9">
        <v>11.5</v>
      </c>
      <c r="U9">
        <v>5.6</v>
      </c>
      <c r="V9">
        <v>1.1000000000000001</v>
      </c>
      <c r="W9">
        <v>1.1000000000000001</v>
      </c>
      <c r="X9">
        <v>39.700000000000003</v>
      </c>
      <c r="Y9">
        <v>42</v>
      </c>
      <c r="CT9" t="s">
        <v>10</v>
      </c>
    </row>
    <row r="10" spans="2:98" x14ac:dyDescent="0.25">
      <c r="C10" t="s">
        <v>54</v>
      </c>
      <c r="D10" t="s">
        <v>159</v>
      </c>
      <c r="E10" t="s">
        <v>160</v>
      </c>
      <c r="F10" t="s">
        <v>11</v>
      </c>
      <c r="G10">
        <v>100</v>
      </c>
      <c r="H10">
        <v>3.9</v>
      </c>
      <c r="I10">
        <v>2.5</v>
      </c>
      <c r="J10">
        <v>1.8</v>
      </c>
      <c r="K10">
        <v>6.5</v>
      </c>
      <c r="L10">
        <v>0.7</v>
      </c>
      <c r="M10">
        <v>2.5</v>
      </c>
      <c r="N10">
        <v>1.2</v>
      </c>
      <c r="O10">
        <v>3.5</v>
      </c>
      <c r="P10">
        <v>3.2</v>
      </c>
      <c r="Q10">
        <v>13.4</v>
      </c>
      <c r="R10">
        <v>22</v>
      </c>
      <c r="S10">
        <v>11.1</v>
      </c>
      <c r="T10">
        <v>16.2</v>
      </c>
      <c r="U10">
        <v>9</v>
      </c>
      <c r="V10">
        <v>1.8</v>
      </c>
      <c r="W10">
        <v>0.7</v>
      </c>
      <c r="X10">
        <v>47.3</v>
      </c>
      <c r="Y10">
        <v>51</v>
      </c>
      <c r="CT10" t="s">
        <v>12</v>
      </c>
    </row>
    <row r="11" spans="2:98" x14ac:dyDescent="0.25">
      <c r="C11" t="s">
        <v>161</v>
      </c>
      <c r="D11" t="s">
        <v>162</v>
      </c>
      <c r="E11" t="s">
        <v>163</v>
      </c>
      <c r="F11" t="s">
        <v>74</v>
      </c>
      <c r="G11">
        <v>100</v>
      </c>
      <c r="H11">
        <v>4.0999999999999996</v>
      </c>
      <c r="I11">
        <v>2.4</v>
      </c>
      <c r="J11">
        <v>2.1</v>
      </c>
      <c r="K11">
        <v>5.8</v>
      </c>
      <c r="L11">
        <v>1.1000000000000001</v>
      </c>
      <c r="M11">
        <v>2.2000000000000002</v>
      </c>
      <c r="N11">
        <v>1.7</v>
      </c>
      <c r="O11">
        <v>3.8</v>
      </c>
      <c r="P11">
        <v>3.3</v>
      </c>
      <c r="Q11">
        <v>15.3</v>
      </c>
      <c r="R11">
        <v>25.1</v>
      </c>
      <c r="S11">
        <v>9.6999999999999993</v>
      </c>
      <c r="T11">
        <v>14.1</v>
      </c>
      <c r="U11">
        <v>7.2</v>
      </c>
      <c r="V11">
        <v>1.4</v>
      </c>
      <c r="W11">
        <v>0.8</v>
      </c>
      <c r="X11">
        <v>45.9</v>
      </c>
      <c r="Y11">
        <v>49</v>
      </c>
      <c r="CT11" t="s">
        <v>13</v>
      </c>
    </row>
    <row r="12" spans="2:98" x14ac:dyDescent="0.25">
      <c r="D12" t="s">
        <v>164</v>
      </c>
      <c r="E12" t="s">
        <v>165</v>
      </c>
      <c r="F12" t="s">
        <v>11</v>
      </c>
      <c r="G12">
        <v>100</v>
      </c>
      <c r="H12">
        <v>3</v>
      </c>
      <c r="I12">
        <v>2.2999999999999998</v>
      </c>
      <c r="J12">
        <v>1.8</v>
      </c>
      <c r="K12">
        <v>3.4</v>
      </c>
      <c r="L12">
        <v>0.9</v>
      </c>
      <c r="M12">
        <v>1.5</v>
      </c>
      <c r="N12">
        <v>1.2</v>
      </c>
      <c r="O12">
        <v>2.8</v>
      </c>
      <c r="P12">
        <v>4.5</v>
      </c>
      <c r="Q12">
        <v>13.8</v>
      </c>
      <c r="R12">
        <v>21.6</v>
      </c>
      <c r="S12">
        <v>12.2</v>
      </c>
      <c r="T12">
        <v>15.7</v>
      </c>
      <c r="U12">
        <v>8.6</v>
      </c>
      <c r="V12">
        <v>3.9</v>
      </c>
      <c r="W12">
        <v>2.8</v>
      </c>
      <c r="X12">
        <v>51</v>
      </c>
      <c r="Y12">
        <v>55</v>
      </c>
      <c r="CT12" t="s">
        <v>14</v>
      </c>
    </row>
    <row r="13" spans="2:98" x14ac:dyDescent="0.25">
      <c r="D13" t="s">
        <v>166</v>
      </c>
      <c r="E13" t="s">
        <v>167</v>
      </c>
      <c r="F13" t="s">
        <v>74</v>
      </c>
      <c r="G13">
        <v>100</v>
      </c>
      <c r="H13">
        <v>3.9</v>
      </c>
      <c r="I13">
        <v>2.8</v>
      </c>
      <c r="J13">
        <v>2</v>
      </c>
      <c r="K13">
        <v>5.0999999999999996</v>
      </c>
      <c r="L13">
        <v>1</v>
      </c>
      <c r="M13">
        <v>1.4</v>
      </c>
      <c r="N13">
        <v>1.5</v>
      </c>
      <c r="O13">
        <v>3</v>
      </c>
      <c r="P13">
        <v>3.6</v>
      </c>
      <c r="Q13">
        <v>15.9</v>
      </c>
      <c r="R13">
        <v>21.2</v>
      </c>
      <c r="S13">
        <v>11</v>
      </c>
      <c r="T13">
        <v>15.3</v>
      </c>
      <c r="U13">
        <v>8.1</v>
      </c>
      <c r="V13">
        <v>2.8</v>
      </c>
      <c r="W13">
        <v>1.5</v>
      </c>
      <c r="X13">
        <v>48</v>
      </c>
      <c r="Y13">
        <v>52</v>
      </c>
      <c r="CT13" t="s">
        <v>15</v>
      </c>
    </row>
    <row r="14" spans="2:98" x14ac:dyDescent="0.25">
      <c r="D14" t="s">
        <v>168</v>
      </c>
      <c r="E14" t="s">
        <v>169</v>
      </c>
      <c r="F14" t="s">
        <v>11</v>
      </c>
      <c r="G14">
        <v>100</v>
      </c>
      <c r="H14">
        <v>3.4</v>
      </c>
      <c r="I14">
        <v>3.2</v>
      </c>
      <c r="J14">
        <v>2.2000000000000002</v>
      </c>
      <c r="K14">
        <v>4.8</v>
      </c>
      <c r="L14">
        <v>1.6</v>
      </c>
      <c r="M14">
        <v>2.6</v>
      </c>
      <c r="N14">
        <v>2</v>
      </c>
      <c r="O14">
        <v>3.6</v>
      </c>
      <c r="P14">
        <v>2.2000000000000002</v>
      </c>
      <c r="Q14">
        <v>14.3</v>
      </c>
      <c r="R14">
        <v>23.6</v>
      </c>
      <c r="S14">
        <v>10.7</v>
      </c>
      <c r="T14">
        <v>17.3</v>
      </c>
      <c r="U14">
        <v>6.5</v>
      </c>
      <c r="V14">
        <v>1.2</v>
      </c>
      <c r="W14">
        <v>1</v>
      </c>
      <c r="X14">
        <v>46.7</v>
      </c>
      <c r="Y14">
        <v>50</v>
      </c>
      <c r="CT14" t="s">
        <v>16</v>
      </c>
    </row>
    <row r="15" spans="2:98" x14ac:dyDescent="0.25">
      <c r="D15" t="s">
        <v>170</v>
      </c>
      <c r="E15" t="s">
        <v>171</v>
      </c>
      <c r="F15" t="s">
        <v>11</v>
      </c>
      <c r="G15">
        <v>100</v>
      </c>
      <c r="H15">
        <v>2.2999999999999998</v>
      </c>
      <c r="I15">
        <v>1.9</v>
      </c>
      <c r="J15">
        <v>2.2999999999999998</v>
      </c>
      <c r="K15">
        <v>6.5</v>
      </c>
      <c r="L15">
        <v>0</v>
      </c>
      <c r="M15">
        <v>3.2</v>
      </c>
      <c r="N15">
        <v>0.9</v>
      </c>
      <c r="O15">
        <v>5.6</v>
      </c>
      <c r="P15">
        <v>1.9</v>
      </c>
      <c r="Q15">
        <v>13.9</v>
      </c>
      <c r="R15">
        <v>24.5</v>
      </c>
      <c r="S15">
        <v>13.9</v>
      </c>
      <c r="T15">
        <v>15.3</v>
      </c>
      <c r="U15">
        <v>6.5</v>
      </c>
      <c r="V15">
        <v>0.5</v>
      </c>
      <c r="W15">
        <v>0.9</v>
      </c>
      <c r="X15">
        <v>47.4</v>
      </c>
      <c r="Y15">
        <v>50.5</v>
      </c>
      <c r="CT15" t="s">
        <v>17</v>
      </c>
    </row>
    <row r="16" spans="2:98" x14ac:dyDescent="0.25">
      <c r="D16" t="s">
        <v>172</v>
      </c>
      <c r="E16" t="s">
        <v>173</v>
      </c>
      <c r="F16" t="s">
        <v>11</v>
      </c>
      <c r="G16">
        <v>100</v>
      </c>
      <c r="H16">
        <v>3.1</v>
      </c>
      <c r="I16">
        <v>4.0999999999999996</v>
      </c>
      <c r="J16">
        <v>3.8</v>
      </c>
      <c r="K16">
        <v>6.9</v>
      </c>
      <c r="L16">
        <v>1</v>
      </c>
      <c r="M16">
        <v>1.4</v>
      </c>
      <c r="N16">
        <v>3.1</v>
      </c>
      <c r="O16">
        <v>3.1</v>
      </c>
      <c r="P16">
        <v>5.2</v>
      </c>
      <c r="Q16">
        <v>16.2</v>
      </c>
      <c r="R16">
        <v>20.7</v>
      </c>
      <c r="S16">
        <v>5.5</v>
      </c>
      <c r="T16">
        <v>15.2</v>
      </c>
      <c r="U16">
        <v>8.6</v>
      </c>
      <c r="V16">
        <v>1.7</v>
      </c>
      <c r="W16">
        <v>0.3</v>
      </c>
      <c r="X16">
        <v>44.2</v>
      </c>
      <c r="Y16">
        <v>46.5</v>
      </c>
      <c r="CT16" t="s">
        <v>19</v>
      </c>
    </row>
    <row r="17" spans="4:98" x14ac:dyDescent="0.25">
      <c r="D17" t="s">
        <v>174</v>
      </c>
      <c r="E17" t="s">
        <v>175</v>
      </c>
      <c r="F17" t="s">
        <v>11</v>
      </c>
      <c r="G17">
        <v>100</v>
      </c>
      <c r="H17">
        <v>2.4</v>
      </c>
      <c r="I17">
        <v>2.9</v>
      </c>
      <c r="J17">
        <v>3.5</v>
      </c>
      <c r="K17">
        <v>8.8000000000000007</v>
      </c>
      <c r="L17">
        <v>0.6</v>
      </c>
      <c r="M17">
        <v>0</v>
      </c>
      <c r="N17">
        <v>0.6</v>
      </c>
      <c r="O17">
        <v>2.9</v>
      </c>
      <c r="P17">
        <v>2.4</v>
      </c>
      <c r="Q17">
        <v>12.9</v>
      </c>
      <c r="R17">
        <v>25.3</v>
      </c>
      <c r="S17">
        <v>14.1</v>
      </c>
      <c r="T17">
        <v>18.2</v>
      </c>
      <c r="U17">
        <v>4.0999999999999996</v>
      </c>
      <c r="V17">
        <v>1.2</v>
      </c>
      <c r="W17">
        <v>0</v>
      </c>
      <c r="X17">
        <v>47</v>
      </c>
      <c r="Y17">
        <v>52.5</v>
      </c>
      <c r="CT17" t="s">
        <v>20</v>
      </c>
    </row>
    <row r="18" spans="4:98" x14ac:dyDescent="0.25">
      <c r="D18" t="s">
        <v>176</v>
      </c>
      <c r="E18" t="s">
        <v>177</v>
      </c>
      <c r="F18" t="s">
        <v>11</v>
      </c>
      <c r="G18">
        <v>100</v>
      </c>
      <c r="H18">
        <v>2.6</v>
      </c>
      <c r="I18">
        <v>1.5</v>
      </c>
      <c r="J18">
        <v>1.5</v>
      </c>
      <c r="K18">
        <v>5.4</v>
      </c>
      <c r="L18">
        <v>0.8</v>
      </c>
      <c r="M18">
        <v>2.6</v>
      </c>
      <c r="N18">
        <v>0.3</v>
      </c>
      <c r="O18">
        <v>4.9000000000000004</v>
      </c>
      <c r="P18">
        <v>1.8</v>
      </c>
      <c r="Q18">
        <v>15.4</v>
      </c>
      <c r="R18">
        <v>23.9</v>
      </c>
      <c r="S18">
        <v>11.3</v>
      </c>
      <c r="T18">
        <v>15.7</v>
      </c>
      <c r="U18">
        <v>8.6999999999999993</v>
      </c>
      <c r="V18">
        <v>2.6</v>
      </c>
      <c r="W18">
        <v>1</v>
      </c>
      <c r="X18">
        <v>49.4</v>
      </c>
      <c r="Y18">
        <v>53</v>
      </c>
      <c r="CT18" t="s">
        <v>21</v>
      </c>
    </row>
    <row r="19" spans="4:98" x14ac:dyDescent="0.25">
      <c r="D19" t="s">
        <v>178</v>
      </c>
      <c r="E19" t="s">
        <v>179</v>
      </c>
      <c r="F19" t="s">
        <v>11</v>
      </c>
      <c r="G19">
        <v>100</v>
      </c>
      <c r="H19">
        <v>3.7</v>
      </c>
      <c r="I19">
        <v>3.3</v>
      </c>
      <c r="J19">
        <v>1.9</v>
      </c>
      <c r="K19">
        <v>7.4</v>
      </c>
      <c r="L19">
        <v>1</v>
      </c>
      <c r="M19">
        <v>3.1</v>
      </c>
      <c r="N19">
        <v>2.1</v>
      </c>
      <c r="O19">
        <v>3.3</v>
      </c>
      <c r="P19">
        <v>3.1</v>
      </c>
      <c r="Q19">
        <v>17</v>
      </c>
      <c r="R19">
        <v>21</v>
      </c>
      <c r="S19">
        <v>8.3000000000000007</v>
      </c>
      <c r="T19">
        <v>14.2</v>
      </c>
      <c r="U19">
        <v>8.5</v>
      </c>
      <c r="V19">
        <v>1.2</v>
      </c>
      <c r="W19">
        <v>0.9</v>
      </c>
      <c r="X19">
        <v>44.8</v>
      </c>
      <c r="Y19">
        <v>47</v>
      </c>
      <c r="CT19" t="s">
        <v>22</v>
      </c>
    </row>
    <row r="20" spans="4:98" x14ac:dyDescent="0.25">
      <c r="D20" t="s">
        <v>178</v>
      </c>
      <c r="E20" t="s">
        <v>180</v>
      </c>
      <c r="F20" t="s">
        <v>74</v>
      </c>
      <c r="G20">
        <v>100</v>
      </c>
      <c r="H20">
        <v>3.8</v>
      </c>
      <c r="I20">
        <v>3</v>
      </c>
      <c r="J20">
        <v>1.7</v>
      </c>
      <c r="K20">
        <v>7</v>
      </c>
      <c r="L20">
        <v>1</v>
      </c>
      <c r="M20">
        <v>2.7</v>
      </c>
      <c r="N20">
        <v>2.2000000000000002</v>
      </c>
      <c r="O20">
        <v>3.8</v>
      </c>
      <c r="P20">
        <v>2.8</v>
      </c>
      <c r="Q20">
        <v>16.2</v>
      </c>
      <c r="R20">
        <v>22</v>
      </c>
      <c r="S20">
        <v>8.5</v>
      </c>
      <c r="T20">
        <v>12.6</v>
      </c>
      <c r="U20">
        <v>9.1</v>
      </c>
      <c r="V20">
        <v>2.2999999999999998</v>
      </c>
      <c r="W20">
        <v>1.3</v>
      </c>
      <c r="X20">
        <v>45.8</v>
      </c>
      <c r="Y20">
        <v>48</v>
      </c>
      <c r="CT20" t="s">
        <v>23</v>
      </c>
    </row>
    <row r="21" spans="4:98" x14ac:dyDescent="0.25">
      <c r="D21" t="s">
        <v>181</v>
      </c>
      <c r="E21" t="s">
        <v>182</v>
      </c>
      <c r="F21" t="s">
        <v>11</v>
      </c>
      <c r="G21">
        <v>100</v>
      </c>
      <c r="H21">
        <v>2.8</v>
      </c>
      <c r="I21">
        <v>2.8</v>
      </c>
      <c r="J21">
        <v>1.9</v>
      </c>
      <c r="K21">
        <v>5.7</v>
      </c>
      <c r="L21">
        <v>1.3</v>
      </c>
      <c r="M21">
        <v>1.9</v>
      </c>
      <c r="N21">
        <v>1.6</v>
      </c>
      <c r="O21">
        <v>2.8</v>
      </c>
      <c r="P21">
        <v>0.3</v>
      </c>
      <c r="Q21">
        <v>14.8</v>
      </c>
      <c r="R21">
        <v>23.6</v>
      </c>
      <c r="S21">
        <v>11.3</v>
      </c>
      <c r="T21">
        <v>14.2</v>
      </c>
      <c r="U21">
        <v>11.3</v>
      </c>
      <c r="V21">
        <v>3.1</v>
      </c>
      <c r="W21">
        <v>0.6</v>
      </c>
      <c r="X21">
        <v>49.8</v>
      </c>
      <c r="Y21">
        <v>55</v>
      </c>
      <c r="CT21" t="s">
        <v>24</v>
      </c>
    </row>
    <row r="22" spans="4:98" x14ac:dyDescent="0.25">
      <c r="D22" t="s">
        <v>183</v>
      </c>
      <c r="E22" t="s">
        <v>184</v>
      </c>
      <c r="F22" t="s">
        <v>11</v>
      </c>
      <c r="G22">
        <v>100</v>
      </c>
      <c r="H22">
        <v>1.2</v>
      </c>
      <c r="I22">
        <v>1</v>
      </c>
      <c r="J22">
        <v>1.7</v>
      </c>
      <c r="K22">
        <v>10.3</v>
      </c>
      <c r="L22">
        <v>7.1</v>
      </c>
      <c r="M22">
        <v>9.8000000000000007</v>
      </c>
      <c r="N22">
        <v>2.7</v>
      </c>
      <c r="O22">
        <v>1.7</v>
      </c>
      <c r="P22">
        <v>2.9</v>
      </c>
      <c r="Q22">
        <v>8.3000000000000007</v>
      </c>
      <c r="R22">
        <v>17.899999999999999</v>
      </c>
      <c r="S22">
        <v>7.4</v>
      </c>
      <c r="T22">
        <v>9.3000000000000007</v>
      </c>
      <c r="U22">
        <v>6.6</v>
      </c>
      <c r="V22">
        <v>3.9</v>
      </c>
      <c r="W22">
        <v>8.1</v>
      </c>
      <c r="X22">
        <v>45.9</v>
      </c>
      <c r="Y22">
        <v>48</v>
      </c>
      <c r="CT22" t="s">
        <v>25</v>
      </c>
    </row>
    <row r="23" spans="4:98" x14ac:dyDescent="0.25">
      <c r="D23" t="s">
        <v>185</v>
      </c>
      <c r="E23" t="s">
        <v>186</v>
      </c>
      <c r="F23" t="s">
        <v>11</v>
      </c>
      <c r="G23">
        <v>100</v>
      </c>
      <c r="H23">
        <v>3.5</v>
      </c>
      <c r="I23">
        <v>2.4</v>
      </c>
      <c r="J23">
        <v>1.7</v>
      </c>
      <c r="K23">
        <v>5.7</v>
      </c>
      <c r="L23">
        <v>0.3</v>
      </c>
      <c r="M23">
        <v>2.5</v>
      </c>
      <c r="N23">
        <v>1.5</v>
      </c>
      <c r="O23">
        <v>2.7</v>
      </c>
      <c r="P23">
        <v>2</v>
      </c>
      <c r="Q23">
        <v>14.2</v>
      </c>
      <c r="R23">
        <v>24.8</v>
      </c>
      <c r="S23">
        <v>10</v>
      </c>
      <c r="T23">
        <v>18.100000000000001</v>
      </c>
      <c r="U23">
        <v>8.6</v>
      </c>
      <c r="V23">
        <v>1.2</v>
      </c>
      <c r="W23">
        <v>0.7</v>
      </c>
      <c r="X23">
        <v>48.4</v>
      </c>
      <c r="Y23">
        <v>52</v>
      </c>
      <c r="CT23" t="s">
        <v>9</v>
      </c>
    </row>
    <row r="24" spans="4:98" x14ac:dyDescent="0.25">
      <c r="D24" t="s">
        <v>187</v>
      </c>
      <c r="E24" t="s">
        <v>188</v>
      </c>
      <c r="F24" t="s">
        <v>74</v>
      </c>
      <c r="G24">
        <v>100</v>
      </c>
      <c r="H24">
        <v>4.3</v>
      </c>
      <c r="I24">
        <v>2.7</v>
      </c>
      <c r="J24">
        <v>1.7</v>
      </c>
      <c r="K24">
        <v>5.3</v>
      </c>
      <c r="L24">
        <v>1.6</v>
      </c>
      <c r="M24">
        <v>3.8</v>
      </c>
      <c r="N24">
        <v>2.9</v>
      </c>
      <c r="O24">
        <v>3.5</v>
      </c>
      <c r="P24">
        <v>3.7</v>
      </c>
      <c r="Q24">
        <v>14.1</v>
      </c>
      <c r="R24">
        <v>19.7</v>
      </c>
      <c r="S24">
        <v>7.9</v>
      </c>
      <c r="T24">
        <v>12.7</v>
      </c>
      <c r="U24">
        <v>10</v>
      </c>
      <c r="V24">
        <v>3.8</v>
      </c>
      <c r="W24">
        <v>2.2999999999999998</v>
      </c>
      <c r="X24">
        <v>46.9</v>
      </c>
      <c r="Y24">
        <v>49</v>
      </c>
      <c r="CT24" t="s">
        <v>26</v>
      </c>
    </row>
    <row r="25" spans="4:98" x14ac:dyDescent="0.25">
      <c r="D25" t="s">
        <v>189</v>
      </c>
      <c r="E25" t="s">
        <v>190</v>
      </c>
      <c r="F25" t="s">
        <v>11</v>
      </c>
      <c r="G25">
        <v>100</v>
      </c>
      <c r="H25">
        <v>5.2</v>
      </c>
      <c r="I25">
        <v>3.3</v>
      </c>
      <c r="J25">
        <v>2.4</v>
      </c>
      <c r="K25">
        <v>7.1</v>
      </c>
      <c r="L25">
        <v>1.2</v>
      </c>
      <c r="M25">
        <v>1.4</v>
      </c>
      <c r="N25">
        <v>1.3</v>
      </c>
      <c r="O25">
        <v>3.3</v>
      </c>
      <c r="P25">
        <v>3</v>
      </c>
      <c r="Q25">
        <v>18.600000000000001</v>
      </c>
      <c r="R25">
        <v>21.3</v>
      </c>
      <c r="S25">
        <v>7.1</v>
      </c>
      <c r="T25">
        <v>14.2</v>
      </c>
      <c r="U25">
        <v>7.9</v>
      </c>
      <c r="V25">
        <v>2</v>
      </c>
      <c r="W25">
        <v>0.7</v>
      </c>
      <c r="X25">
        <v>44.5</v>
      </c>
      <c r="Y25">
        <v>46</v>
      </c>
      <c r="CT25" t="s">
        <v>27</v>
      </c>
    </row>
    <row r="26" spans="4:98" x14ac:dyDescent="0.25">
      <c r="D26" t="s">
        <v>191</v>
      </c>
      <c r="E26" t="s">
        <v>192</v>
      </c>
      <c r="F26" t="s">
        <v>11</v>
      </c>
      <c r="G26">
        <v>100</v>
      </c>
      <c r="H26">
        <v>1.8</v>
      </c>
      <c r="I26">
        <v>1.4</v>
      </c>
      <c r="J26">
        <v>1.4</v>
      </c>
      <c r="K26">
        <v>8.6</v>
      </c>
      <c r="L26">
        <v>0.9</v>
      </c>
      <c r="M26">
        <v>3.2</v>
      </c>
      <c r="N26">
        <v>2.7</v>
      </c>
      <c r="O26">
        <v>5</v>
      </c>
      <c r="P26">
        <v>2.7</v>
      </c>
      <c r="Q26">
        <v>12.2</v>
      </c>
      <c r="R26">
        <v>26.7</v>
      </c>
      <c r="S26">
        <v>12.2</v>
      </c>
      <c r="T26">
        <v>12.7</v>
      </c>
      <c r="U26">
        <v>6.8</v>
      </c>
      <c r="V26">
        <v>1.4</v>
      </c>
      <c r="W26">
        <v>0.5</v>
      </c>
      <c r="X26">
        <v>45.8</v>
      </c>
      <c r="Y26">
        <v>48</v>
      </c>
      <c r="CT26" t="s">
        <v>28</v>
      </c>
    </row>
    <row r="27" spans="4:98" x14ac:dyDescent="0.25">
      <c r="D27" t="s">
        <v>193</v>
      </c>
      <c r="E27" t="s">
        <v>194</v>
      </c>
      <c r="F27" t="s">
        <v>11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  <c r="M27" t="s">
        <v>18</v>
      </c>
      <c r="N27" t="s">
        <v>18</v>
      </c>
      <c r="O27" t="s">
        <v>18</v>
      </c>
      <c r="P27" t="s">
        <v>18</v>
      </c>
      <c r="Q27" t="s">
        <v>18</v>
      </c>
      <c r="R27" t="s">
        <v>18</v>
      </c>
      <c r="S27" t="s">
        <v>18</v>
      </c>
      <c r="T27" t="s">
        <v>18</v>
      </c>
      <c r="U27" t="s">
        <v>18</v>
      </c>
      <c r="V27" t="s">
        <v>18</v>
      </c>
      <c r="W27" t="s">
        <v>18</v>
      </c>
      <c r="X27" t="s">
        <v>18</v>
      </c>
      <c r="Y27" t="s">
        <v>18</v>
      </c>
      <c r="CT27" t="s">
        <v>29</v>
      </c>
    </row>
    <row r="28" spans="4:98" x14ac:dyDescent="0.25">
      <c r="D28" t="s">
        <v>195</v>
      </c>
      <c r="E28" t="s">
        <v>196</v>
      </c>
      <c r="F28" t="s">
        <v>11</v>
      </c>
      <c r="G28">
        <v>100</v>
      </c>
      <c r="H28">
        <v>4.5999999999999996</v>
      </c>
      <c r="I28">
        <v>2.2999999999999998</v>
      </c>
      <c r="J28">
        <v>3.5</v>
      </c>
      <c r="K28">
        <v>8.5</v>
      </c>
      <c r="L28">
        <v>1.5</v>
      </c>
      <c r="M28">
        <v>2.7</v>
      </c>
      <c r="N28">
        <v>1.5</v>
      </c>
      <c r="O28">
        <v>3.9</v>
      </c>
      <c r="P28">
        <v>5.8</v>
      </c>
      <c r="Q28">
        <v>19.3</v>
      </c>
      <c r="R28">
        <v>26.3</v>
      </c>
      <c r="S28">
        <v>6.2</v>
      </c>
      <c r="T28">
        <v>10</v>
      </c>
      <c r="U28">
        <v>3.5</v>
      </c>
      <c r="V28">
        <v>0</v>
      </c>
      <c r="W28">
        <v>0.4</v>
      </c>
      <c r="X28">
        <v>39.9</v>
      </c>
      <c r="Y28">
        <v>42</v>
      </c>
      <c r="CT28" t="s">
        <v>30</v>
      </c>
    </row>
    <row r="29" spans="4:98" x14ac:dyDescent="0.25">
      <c r="D29" t="s">
        <v>197</v>
      </c>
      <c r="E29" t="s">
        <v>198</v>
      </c>
      <c r="F29" t="s">
        <v>74</v>
      </c>
      <c r="G29">
        <v>100</v>
      </c>
      <c r="H29">
        <v>6.5</v>
      </c>
      <c r="I29">
        <v>3.8</v>
      </c>
      <c r="J29">
        <v>2.2000000000000002</v>
      </c>
      <c r="K29">
        <v>6.2</v>
      </c>
      <c r="L29">
        <v>1.6</v>
      </c>
      <c r="M29">
        <v>3</v>
      </c>
      <c r="N29">
        <v>2.1</v>
      </c>
      <c r="O29">
        <v>4.9000000000000004</v>
      </c>
      <c r="P29">
        <v>5.5</v>
      </c>
      <c r="Q29">
        <v>19.399999999999999</v>
      </c>
      <c r="R29">
        <v>18.899999999999999</v>
      </c>
      <c r="S29">
        <v>6.3</v>
      </c>
      <c r="T29">
        <v>10.4</v>
      </c>
      <c r="U29">
        <v>7.3</v>
      </c>
      <c r="V29">
        <v>1.5</v>
      </c>
      <c r="W29">
        <v>0.6</v>
      </c>
      <c r="X29">
        <v>40.6</v>
      </c>
      <c r="Y29">
        <v>41</v>
      </c>
      <c r="CT29" t="s">
        <v>31</v>
      </c>
    </row>
    <row r="30" spans="4:98" x14ac:dyDescent="0.25">
      <c r="D30" t="s">
        <v>199</v>
      </c>
      <c r="E30" t="s">
        <v>200</v>
      </c>
      <c r="F30" t="s">
        <v>11</v>
      </c>
      <c r="G30">
        <v>100</v>
      </c>
      <c r="H30">
        <v>4.8</v>
      </c>
      <c r="I30">
        <v>4.3</v>
      </c>
      <c r="J30">
        <v>1.3</v>
      </c>
      <c r="K30">
        <v>3</v>
      </c>
      <c r="L30">
        <v>0.9</v>
      </c>
      <c r="M30">
        <v>2.6</v>
      </c>
      <c r="N30">
        <v>1.3</v>
      </c>
      <c r="O30">
        <v>5.2</v>
      </c>
      <c r="P30">
        <v>3.5</v>
      </c>
      <c r="Q30">
        <v>15.2</v>
      </c>
      <c r="R30">
        <v>31.3</v>
      </c>
      <c r="S30">
        <v>10</v>
      </c>
      <c r="T30">
        <v>11.7</v>
      </c>
      <c r="U30">
        <v>3</v>
      </c>
      <c r="V30">
        <v>0.9</v>
      </c>
      <c r="W30">
        <v>0.9</v>
      </c>
      <c r="X30">
        <v>44.1</v>
      </c>
      <c r="Y30">
        <v>49.5</v>
      </c>
      <c r="CT30" t="s">
        <v>32</v>
      </c>
    </row>
    <row r="31" spans="4:98" x14ac:dyDescent="0.25">
      <c r="D31" t="s">
        <v>201</v>
      </c>
      <c r="E31" t="s">
        <v>202</v>
      </c>
      <c r="F31" t="s">
        <v>11</v>
      </c>
      <c r="G31">
        <v>100</v>
      </c>
      <c r="H31">
        <v>4.4000000000000004</v>
      </c>
      <c r="I31">
        <v>3.1</v>
      </c>
      <c r="J31">
        <v>1.8</v>
      </c>
      <c r="K31">
        <v>5.3</v>
      </c>
      <c r="L31">
        <v>0</v>
      </c>
      <c r="M31">
        <v>2.2000000000000002</v>
      </c>
      <c r="N31">
        <v>1.8</v>
      </c>
      <c r="O31">
        <v>3.9</v>
      </c>
      <c r="P31">
        <v>2.6</v>
      </c>
      <c r="Q31">
        <v>17.100000000000001</v>
      </c>
      <c r="R31">
        <v>24.1</v>
      </c>
      <c r="S31">
        <v>10.1</v>
      </c>
      <c r="T31">
        <v>13.2</v>
      </c>
      <c r="U31">
        <v>7</v>
      </c>
      <c r="V31">
        <v>2.6</v>
      </c>
      <c r="W31">
        <v>0.9</v>
      </c>
      <c r="X31">
        <v>46.9</v>
      </c>
      <c r="Y31">
        <v>51</v>
      </c>
      <c r="CT31" t="s">
        <v>33</v>
      </c>
    </row>
    <row r="32" spans="4:98" x14ac:dyDescent="0.25">
      <c r="D32" t="s">
        <v>203</v>
      </c>
      <c r="E32" t="s">
        <v>204</v>
      </c>
      <c r="F32" t="s">
        <v>11</v>
      </c>
      <c r="G32">
        <v>100</v>
      </c>
      <c r="H32">
        <v>4.5999999999999996</v>
      </c>
      <c r="I32">
        <v>2.9</v>
      </c>
      <c r="J32">
        <v>1.9</v>
      </c>
      <c r="K32">
        <v>4.5999999999999996</v>
      </c>
      <c r="L32">
        <v>1.2</v>
      </c>
      <c r="M32">
        <v>1.2</v>
      </c>
      <c r="N32">
        <v>1.4</v>
      </c>
      <c r="O32">
        <v>6</v>
      </c>
      <c r="P32">
        <v>1.9</v>
      </c>
      <c r="Q32">
        <v>16.2</v>
      </c>
      <c r="R32">
        <v>26.5</v>
      </c>
      <c r="S32">
        <v>9.8000000000000007</v>
      </c>
      <c r="T32">
        <v>12</v>
      </c>
      <c r="U32">
        <v>7.6</v>
      </c>
      <c r="V32">
        <v>2.2000000000000002</v>
      </c>
      <c r="W32">
        <v>0</v>
      </c>
      <c r="X32">
        <v>45.9</v>
      </c>
      <c r="Y32">
        <v>49</v>
      </c>
      <c r="CT32" t="s">
        <v>34</v>
      </c>
    </row>
    <row r="33" spans="4:98" x14ac:dyDescent="0.25">
      <c r="D33" t="s">
        <v>205</v>
      </c>
      <c r="E33" t="s">
        <v>206</v>
      </c>
      <c r="F33" t="s">
        <v>11</v>
      </c>
      <c r="G33">
        <v>100</v>
      </c>
      <c r="H33">
        <v>3.8</v>
      </c>
      <c r="I33">
        <v>3</v>
      </c>
      <c r="J33">
        <v>2.2999999999999998</v>
      </c>
      <c r="K33">
        <v>5.4</v>
      </c>
      <c r="L33">
        <v>0.7</v>
      </c>
      <c r="M33">
        <v>2.7</v>
      </c>
      <c r="N33">
        <v>1.1000000000000001</v>
      </c>
      <c r="O33">
        <v>4.5</v>
      </c>
      <c r="P33">
        <v>4.8</v>
      </c>
      <c r="Q33">
        <v>14.1</v>
      </c>
      <c r="R33">
        <v>22.9</v>
      </c>
      <c r="S33">
        <v>10</v>
      </c>
      <c r="T33">
        <v>14.8</v>
      </c>
      <c r="U33">
        <v>7.1</v>
      </c>
      <c r="V33">
        <v>2</v>
      </c>
      <c r="W33">
        <v>0.9</v>
      </c>
      <c r="X33">
        <v>46</v>
      </c>
      <c r="Y33">
        <v>49</v>
      </c>
      <c r="CT33" t="s">
        <v>35</v>
      </c>
    </row>
    <row r="34" spans="4:98" x14ac:dyDescent="0.25">
      <c r="D34" t="s">
        <v>207</v>
      </c>
      <c r="E34" t="s">
        <v>208</v>
      </c>
      <c r="F34" t="s">
        <v>11</v>
      </c>
      <c r="G34">
        <v>100</v>
      </c>
      <c r="H34">
        <v>2.7</v>
      </c>
      <c r="I34">
        <v>2.7</v>
      </c>
      <c r="J34">
        <v>2.7</v>
      </c>
      <c r="K34">
        <v>6.3</v>
      </c>
      <c r="L34">
        <v>2.4</v>
      </c>
      <c r="M34">
        <v>3.3</v>
      </c>
      <c r="N34">
        <v>1.4</v>
      </c>
      <c r="O34">
        <v>5.0999999999999996</v>
      </c>
      <c r="P34">
        <v>3.5</v>
      </c>
      <c r="Q34">
        <v>13.3</v>
      </c>
      <c r="R34">
        <v>27.5</v>
      </c>
      <c r="S34">
        <v>7.5</v>
      </c>
      <c r="T34">
        <v>13.7</v>
      </c>
      <c r="U34">
        <v>6.5</v>
      </c>
      <c r="V34">
        <v>1.1000000000000001</v>
      </c>
      <c r="W34">
        <v>0.3</v>
      </c>
      <c r="X34">
        <v>44.1</v>
      </c>
      <c r="Y34">
        <v>48</v>
      </c>
      <c r="CT34" t="s">
        <v>36</v>
      </c>
    </row>
    <row r="35" spans="4:98" x14ac:dyDescent="0.25">
      <c r="D35" t="s">
        <v>209</v>
      </c>
      <c r="E35" t="s">
        <v>210</v>
      </c>
      <c r="F35" t="s">
        <v>11</v>
      </c>
      <c r="G35">
        <v>100</v>
      </c>
      <c r="H35">
        <v>2.8</v>
      </c>
      <c r="I35">
        <v>1.4</v>
      </c>
      <c r="J35">
        <v>1.7</v>
      </c>
      <c r="K35">
        <v>3.8</v>
      </c>
      <c r="L35">
        <v>1.4</v>
      </c>
      <c r="M35">
        <v>1.7</v>
      </c>
      <c r="N35">
        <v>3.8</v>
      </c>
      <c r="O35">
        <v>3.1</v>
      </c>
      <c r="P35">
        <v>5.9</v>
      </c>
      <c r="Q35">
        <v>11.2</v>
      </c>
      <c r="R35">
        <v>21</v>
      </c>
      <c r="S35">
        <v>14</v>
      </c>
      <c r="T35">
        <v>15.7</v>
      </c>
      <c r="U35">
        <v>8.6999999999999993</v>
      </c>
      <c r="V35">
        <v>2.4</v>
      </c>
      <c r="W35">
        <v>1</v>
      </c>
      <c r="X35">
        <v>48.5</v>
      </c>
      <c r="Y35">
        <v>52</v>
      </c>
      <c r="CT35" t="s">
        <v>37</v>
      </c>
    </row>
    <row r="36" spans="4:98" x14ac:dyDescent="0.25">
      <c r="D36" t="s">
        <v>211</v>
      </c>
      <c r="E36" t="s">
        <v>212</v>
      </c>
      <c r="F36" t="s">
        <v>11</v>
      </c>
      <c r="G36">
        <v>100</v>
      </c>
      <c r="H36">
        <v>4.8</v>
      </c>
      <c r="I36">
        <v>3.4</v>
      </c>
      <c r="J36">
        <v>2.2000000000000002</v>
      </c>
      <c r="K36">
        <v>6.2</v>
      </c>
      <c r="L36">
        <v>0.9</v>
      </c>
      <c r="M36">
        <v>2.5</v>
      </c>
      <c r="N36">
        <v>1.9</v>
      </c>
      <c r="O36">
        <v>3.6</v>
      </c>
      <c r="P36">
        <v>3.4</v>
      </c>
      <c r="Q36">
        <v>14.6</v>
      </c>
      <c r="R36">
        <v>23.9</v>
      </c>
      <c r="S36">
        <v>7.1</v>
      </c>
      <c r="T36">
        <v>13.6</v>
      </c>
      <c r="U36">
        <v>9.4</v>
      </c>
      <c r="V36">
        <v>1.6</v>
      </c>
      <c r="W36">
        <v>1.1000000000000001</v>
      </c>
      <c r="X36">
        <v>45.5</v>
      </c>
      <c r="Y36">
        <v>49</v>
      </c>
      <c r="CT36" t="s">
        <v>38</v>
      </c>
    </row>
    <row r="37" spans="4:98" x14ac:dyDescent="0.25">
      <c r="D37" t="s">
        <v>211</v>
      </c>
      <c r="E37" t="s">
        <v>213</v>
      </c>
      <c r="F37" t="s">
        <v>74</v>
      </c>
      <c r="G37">
        <v>100</v>
      </c>
      <c r="H37">
        <v>4.0999999999999996</v>
      </c>
      <c r="I37">
        <v>3.1</v>
      </c>
      <c r="J37">
        <v>2.4</v>
      </c>
      <c r="K37">
        <v>6.2</v>
      </c>
      <c r="L37">
        <v>1.4</v>
      </c>
      <c r="M37">
        <v>2.8</v>
      </c>
      <c r="N37">
        <v>1.7</v>
      </c>
      <c r="O37">
        <v>4.0999999999999996</v>
      </c>
      <c r="P37">
        <v>3.5</v>
      </c>
      <c r="Q37">
        <v>14.2</v>
      </c>
      <c r="R37">
        <v>25.1</v>
      </c>
      <c r="S37">
        <v>7.2</v>
      </c>
      <c r="T37">
        <v>13.6</v>
      </c>
      <c r="U37">
        <v>8.4</v>
      </c>
      <c r="V37">
        <v>1.4</v>
      </c>
      <c r="W37">
        <v>0.8</v>
      </c>
      <c r="X37">
        <v>45</v>
      </c>
      <c r="Y37">
        <v>48</v>
      </c>
      <c r="CT37" t="s">
        <v>39</v>
      </c>
    </row>
    <row r="38" spans="4:98" x14ac:dyDescent="0.25">
      <c r="D38" t="s">
        <v>214</v>
      </c>
      <c r="E38" t="s">
        <v>215</v>
      </c>
      <c r="F38" t="s">
        <v>11</v>
      </c>
      <c r="G38">
        <v>100</v>
      </c>
      <c r="H38">
        <v>3.6</v>
      </c>
      <c r="I38">
        <v>1.8</v>
      </c>
      <c r="J38">
        <v>1.1000000000000001</v>
      </c>
      <c r="K38">
        <v>4.7</v>
      </c>
      <c r="L38">
        <v>3.6</v>
      </c>
      <c r="M38">
        <v>2.9</v>
      </c>
      <c r="N38">
        <v>2.2000000000000002</v>
      </c>
      <c r="O38">
        <v>4.7</v>
      </c>
      <c r="P38">
        <v>2.9</v>
      </c>
      <c r="Q38">
        <v>15.8</v>
      </c>
      <c r="R38">
        <v>24.8</v>
      </c>
      <c r="S38">
        <v>11.2</v>
      </c>
      <c r="T38">
        <v>13.7</v>
      </c>
      <c r="U38">
        <v>5.8</v>
      </c>
      <c r="V38">
        <v>1.4</v>
      </c>
      <c r="W38">
        <v>0</v>
      </c>
      <c r="X38">
        <v>45.3</v>
      </c>
      <c r="Y38">
        <v>49</v>
      </c>
      <c r="CT38" t="s">
        <v>40</v>
      </c>
    </row>
    <row r="39" spans="4:98" x14ac:dyDescent="0.25">
      <c r="D39" t="s">
        <v>216</v>
      </c>
      <c r="E39" t="s">
        <v>217</v>
      </c>
      <c r="F39" t="s">
        <v>11</v>
      </c>
      <c r="G39">
        <v>100</v>
      </c>
      <c r="H39">
        <v>3.8</v>
      </c>
      <c r="I39">
        <v>2.5</v>
      </c>
      <c r="J39">
        <v>1.8</v>
      </c>
      <c r="K39">
        <v>6.4</v>
      </c>
      <c r="L39">
        <v>0.9</v>
      </c>
      <c r="M39">
        <v>3.1</v>
      </c>
      <c r="N39">
        <v>1.6</v>
      </c>
      <c r="O39">
        <v>4.3</v>
      </c>
      <c r="P39">
        <v>2.8</v>
      </c>
      <c r="Q39">
        <v>14.9</v>
      </c>
      <c r="R39">
        <v>20.100000000000001</v>
      </c>
      <c r="S39">
        <v>10.1</v>
      </c>
      <c r="T39">
        <v>15.1</v>
      </c>
      <c r="U39">
        <v>7.5</v>
      </c>
      <c r="V39">
        <v>2.9</v>
      </c>
      <c r="W39">
        <v>2.2000000000000002</v>
      </c>
      <c r="X39">
        <v>47.2</v>
      </c>
      <c r="Y39">
        <v>50</v>
      </c>
      <c r="CT39" t="s">
        <v>41</v>
      </c>
    </row>
    <row r="40" spans="4:98" x14ac:dyDescent="0.25">
      <c r="D40" t="s">
        <v>218</v>
      </c>
      <c r="E40" t="s">
        <v>219</v>
      </c>
      <c r="F40" t="s">
        <v>11</v>
      </c>
      <c r="G40">
        <v>100</v>
      </c>
      <c r="H40">
        <v>1.3</v>
      </c>
      <c r="I40">
        <v>3.3</v>
      </c>
      <c r="J40">
        <v>2.7</v>
      </c>
      <c r="K40">
        <v>4.7</v>
      </c>
      <c r="L40">
        <v>1.3</v>
      </c>
      <c r="M40">
        <v>6</v>
      </c>
      <c r="N40">
        <v>2.7</v>
      </c>
      <c r="O40">
        <v>3.3</v>
      </c>
      <c r="P40">
        <v>2</v>
      </c>
      <c r="Q40">
        <v>9.3000000000000007</v>
      </c>
      <c r="R40">
        <v>34.700000000000003</v>
      </c>
      <c r="S40">
        <v>8.6999999999999993</v>
      </c>
      <c r="T40">
        <v>13.3</v>
      </c>
      <c r="U40">
        <v>5.3</v>
      </c>
      <c r="V40">
        <v>1.3</v>
      </c>
      <c r="W40">
        <v>0</v>
      </c>
      <c r="X40">
        <v>45.6</v>
      </c>
      <c r="Y40">
        <v>50.5</v>
      </c>
      <c r="CT40" t="s">
        <v>42</v>
      </c>
    </row>
    <row r="41" spans="4:98" x14ac:dyDescent="0.25">
      <c r="D41" t="s">
        <v>220</v>
      </c>
      <c r="E41" t="s">
        <v>221</v>
      </c>
      <c r="F41" t="s">
        <v>11</v>
      </c>
      <c r="G41">
        <v>100</v>
      </c>
      <c r="H41">
        <v>3.9</v>
      </c>
      <c r="I41">
        <v>0.8</v>
      </c>
      <c r="J41">
        <v>0.8</v>
      </c>
      <c r="K41">
        <v>6.2</v>
      </c>
      <c r="L41">
        <v>1.6</v>
      </c>
      <c r="M41">
        <v>0.8</v>
      </c>
      <c r="N41">
        <v>0</v>
      </c>
      <c r="O41">
        <v>3.1</v>
      </c>
      <c r="P41">
        <v>2.2999999999999998</v>
      </c>
      <c r="Q41">
        <v>17.100000000000001</v>
      </c>
      <c r="R41">
        <v>32.6</v>
      </c>
      <c r="S41">
        <v>9.3000000000000007</v>
      </c>
      <c r="T41">
        <v>16.3</v>
      </c>
      <c r="U41">
        <v>4.7</v>
      </c>
      <c r="V41">
        <v>0.8</v>
      </c>
      <c r="W41">
        <v>0</v>
      </c>
      <c r="X41">
        <v>47.3</v>
      </c>
      <c r="Y41">
        <v>50</v>
      </c>
      <c r="CT41" t="s">
        <v>43</v>
      </c>
    </row>
    <row r="42" spans="4:98" x14ac:dyDescent="0.25">
      <c r="D42" t="s">
        <v>222</v>
      </c>
      <c r="E42" t="s">
        <v>223</v>
      </c>
      <c r="F42" t="s">
        <v>11</v>
      </c>
      <c r="G42">
        <v>100</v>
      </c>
      <c r="H42">
        <v>0</v>
      </c>
      <c r="I42">
        <v>0.9</v>
      </c>
      <c r="J42">
        <v>1.8</v>
      </c>
      <c r="K42">
        <v>4.5</v>
      </c>
      <c r="L42">
        <v>0.9</v>
      </c>
      <c r="M42">
        <v>3.6</v>
      </c>
      <c r="N42">
        <v>3.6</v>
      </c>
      <c r="O42">
        <v>4.5</v>
      </c>
      <c r="P42">
        <v>2.7</v>
      </c>
      <c r="Q42">
        <v>13.4</v>
      </c>
      <c r="R42">
        <v>29.5</v>
      </c>
      <c r="S42">
        <v>8</v>
      </c>
      <c r="T42">
        <v>15.2</v>
      </c>
      <c r="U42">
        <v>9.8000000000000007</v>
      </c>
      <c r="V42">
        <v>0.9</v>
      </c>
      <c r="W42">
        <v>0.9</v>
      </c>
      <c r="X42">
        <v>48.8</v>
      </c>
      <c r="Y42">
        <v>50</v>
      </c>
      <c r="CT42" t="s">
        <v>44</v>
      </c>
    </row>
    <row r="43" spans="4:98" x14ac:dyDescent="0.25">
      <c r="D43" t="s">
        <v>224</v>
      </c>
      <c r="E43" t="s">
        <v>225</v>
      </c>
      <c r="F43" t="s">
        <v>11</v>
      </c>
      <c r="G43">
        <v>100</v>
      </c>
      <c r="H43">
        <v>5.4</v>
      </c>
      <c r="I43">
        <v>3.5</v>
      </c>
      <c r="J43">
        <v>2.1</v>
      </c>
      <c r="K43">
        <v>7.3</v>
      </c>
      <c r="L43">
        <v>0.8</v>
      </c>
      <c r="M43">
        <v>1.5</v>
      </c>
      <c r="N43">
        <v>2.1</v>
      </c>
      <c r="O43">
        <v>4</v>
      </c>
      <c r="P43">
        <v>3.5</v>
      </c>
      <c r="Q43">
        <v>19.100000000000001</v>
      </c>
      <c r="R43">
        <v>18</v>
      </c>
      <c r="S43">
        <v>8.1999999999999993</v>
      </c>
      <c r="T43">
        <v>14.2</v>
      </c>
      <c r="U43">
        <v>8.1999999999999993</v>
      </c>
      <c r="V43">
        <v>1.5</v>
      </c>
      <c r="W43">
        <v>0.4</v>
      </c>
      <c r="X43">
        <v>43.8</v>
      </c>
      <c r="Y43">
        <v>45</v>
      </c>
      <c r="CT43" t="s">
        <v>45</v>
      </c>
    </row>
    <row r="44" spans="4:98" x14ac:dyDescent="0.25">
      <c r="D44" t="s">
        <v>226</v>
      </c>
      <c r="E44" t="s">
        <v>227</v>
      </c>
      <c r="F44" t="s">
        <v>11</v>
      </c>
      <c r="G44">
        <v>100</v>
      </c>
      <c r="H44">
        <v>4.2</v>
      </c>
      <c r="I44">
        <v>3.3</v>
      </c>
      <c r="J44">
        <v>2</v>
      </c>
      <c r="K44">
        <v>5.2</v>
      </c>
      <c r="L44">
        <v>0.6</v>
      </c>
      <c r="M44">
        <v>2.5</v>
      </c>
      <c r="N44">
        <v>1.8</v>
      </c>
      <c r="O44">
        <v>3.2</v>
      </c>
      <c r="P44">
        <v>3.2</v>
      </c>
      <c r="Q44">
        <v>16.2</v>
      </c>
      <c r="R44">
        <v>22.1</v>
      </c>
      <c r="S44">
        <v>9.3000000000000007</v>
      </c>
      <c r="T44">
        <v>13.9</v>
      </c>
      <c r="U44">
        <v>8.1999999999999993</v>
      </c>
      <c r="V44">
        <v>2.8</v>
      </c>
      <c r="W44">
        <v>1.5</v>
      </c>
      <c r="X44">
        <v>46.9</v>
      </c>
      <c r="Y44">
        <v>50</v>
      </c>
      <c r="CT44" t="s">
        <v>46</v>
      </c>
    </row>
    <row r="45" spans="4:98" x14ac:dyDescent="0.25">
      <c r="D45" t="s">
        <v>226</v>
      </c>
      <c r="E45" t="s">
        <v>228</v>
      </c>
      <c r="F45" t="s">
        <v>74</v>
      </c>
      <c r="G45">
        <v>100</v>
      </c>
      <c r="H45">
        <v>4.4000000000000004</v>
      </c>
      <c r="I45">
        <v>3.3</v>
      </c>
      <c r="J45">
        <v>2</v>
      </c>
      <c r="K45">
        <v>5.0999999999999996</v>
      </c>
      <c r="L45">
        <v>0.7</v>
      </c>
      <c r="M45">
        <v>2.6</v>
      </c>
      <c r="N45">
        <v>1.9</v>
      </c>
      <c r="O45">
        <v>3.2</v>
      </c>
      <c r="P45">
        <v>3.2</v>
      </c>
      <c r="Q45">
        <v>16.600000000000001</v>
      </c>
      <c r="R45">
        <v>22.6</v>
      </c>
      <c r="S45">
        <v>8.8000000000000007</v>
      </c>
      <c r="T45">
        <v>13.1</v>
      </c>
      <c r="U45">
        <v>8.1</v>
      </c>
      <c r="V45">
        <v>2.9</v>
      </c>
      <c r="W45">
        <v>1.4</v>
      </c>
      <c r="X45">
        <v>46.4</v>
      </c>
      <c r="Y45">
        <v>49</v>
      </c>
      <c r="CT45" t="s">
        <v>47</v>
      </c>
    </row>
    <row r="46" spans="4:98" x14ac:dyDescent="0.25">
      <c r="D46" t="s">
        <v>229</v>
      </c>
      <c r="E46" t="s">
        <v>230</v>
      </c>
      <c r="F46" t="s">
        <v>11</v>
      </c>
      <c r="G46" t="s">
        <v>18</v>
      </c>
      <c r="H46" t="s">
        <v>18</v>
      </c>
      <c r="I46" t="s">
        <v>18</v>
      </c>
      <c r="J46" t="s">
        <v>18</v>
      </c>
      <c r="K46" t="s">
        <v>18</v>
      </c>
      <c r="L46" t="s">
        <v>18</v>
      </c>
      <c r="M46" t="s">
        <v>18</v>
      </c>
      <c r="N46" t="s">
        <v>18</v>
      </c>
      <c r="O46" t="s">
        <v>18</v>
      </c>
      <c r="P46" t="s">
        <v>18</v>
      </c>
      <c r="Q46" t="s">
        <v>18</v>
      </c>
      <c r="R46" t="s">
        <v>18</v>
      </c>
      <c r="S46" t="s">
        <v>18</v>
      </c>
      <c r="T46" t="s">
        <v>18</v>
      </c>
      <c r="U46" t="s">
        <v>18</v>
      </c>
      <c r="V46" t="s">
        <v>18</v>
      </c>
      <c r="W46" t="s">
        <v>18</v>
      </c>
      <c r="X46" t="s">
        <v>18</v>
      </c>
      <c r="Y46" t="s">
        <v>18</v>
      </c>
      <c r="CT46" t="s">
        <v>48</v>
      </c>
    </row>
    <row r="47" spans="4:98" x14ac:dyDescent="0.25">
      <c r="D47" t="s">
        <v>231</v>
      </c>
      <c r="E47" t="s">
        <v>232</v>
      </c>
      <c r="F47" t="s">
        <v>11</v>
      </c>
      <c r="G47">
        <v>100</v>
      </c>
      <c r="H47">
        <v>5.7</v>
      </c>
      <c r="I47">
        <v>2.9</v>
      </c>
      <c r="J47">
        <v>2.4</v>
      </c>
      <c r="K47">
        <v>5.7</v>
      </c>
      <c r="L47">
        <v>1.1000000000000001</v>
      </c>
      <c r="M47">
        <v>1.7</v>
      </c>
      <c r="N47">
        <v>0.7</v>
      </c>
      <c r="O47">
        <v>4.0999999999999996</v>
      </c>
      <c r="P47">
        <v>4.4000000000000004</v>
      </c>
      <c r="Q47">
        <v>18.600000000000001</v>
      </c>
      <c r="R47">
        <v>20.100000000000001</v>
      </c>
      <c r="S47">
        <v>11.4</v>
      </c>
      <c r="T47">
        <v>12.5</v>
      </c>
      <c r="U47">
        <v>6.8</v>
      </c>
      <c r="V47">
        <v>1.5</v>
      </c>
      <c r="W47">
        <v>0.4</v>
      </c>
      <c r="X47">
        <v>44</v>
      </c>
      <c r="Y47">
        <v>47</v>
      </c>
      <c r="CT47" t="s">
        <v>49</v>
      </c>
    </row>
    <row r="48" spans="4:98" x14ac:dyDescent="0.25">
      <c r="D48" t="s">
        <v>233</v>
      </c>
      <c r="E48" t="s">
        <v>234</v>
      </c>
      <c r="F48" t="s">
        <v>11</v>
      </c>
      <c r="G48" t="s">
        <v>18</v>
      </c>
      <c r="H48" t="s">
        <v>18</v>
      </c>
      <c r="I48" t="s">
        <v>18</v>
      </c>
      <c r="J48" t="s">
        <v>18</v>
      </c>
      <c r="K48" t="s">
        <v>18</v>
      </c>
      <c r="L48" t="s">
        <v>18</v>
      </c>
      <c r="M48" t="s">
        <v>18</v>
      </c>
      <c r="N48" t="s">
        <v>18</v>
      </c>
      <c r="O48" t="s">
        <v>18</v>
      </c>
      <c r="P48" t="s">
        <v>18</v>
      </c>
      <c r="Q48" t="s">
        <v>18</v>
      </c>
      <c r="R48" t="s">
        <v>18</v>
      </c>
      <c r="S48" t="s">
        <v>18</v>
      </c>
      <c r="T48" t="s">
        <v>18</v>
      </c>
      <c r="U48" t="s">
        <v>18</v>
      </c>
      <c r="V48" t="s">
        <v>18</v>
      </c>
      <c r="W48" t="s">
        <v>18</v>
      </c>
      <c r="X48" t="s">
        <v>18</v>
      </c>
      <c r="Y48" t="s">
        <v>18</v>
      </c>
      <c r="CT48" t="s">
        <v>156</v>
      </c>
    </row>
    <row r="49" spans="4:98" x14ac:dyDescent="0.25">
      <c r="D49" t="s">
        <v>235</v>
      </c>
      <c r="E49" t="s">
        <v>236</v>
      </c>
      <c r="F49" t="s">
        <v>11</v>
      </c>
      <c r="G49">
        <v>100</v>
      </c>
      <c r="H49">
        <v>2.8</v>
      </c>
      <c r="I49">
        <v>2.8</v>
      </c>
      <c r="J49">
        <v>0.9</v>
      </c>
      <c r="K49">
        <v>4.5999999999999996</v>
      </c>
      <c r="L49">
        <v>0</v>
      </c>
      <c r="M49">
        <v>2.8</v>
      </c>
      <c r="N49">
        <v>1.9</v>
      </c>
      <c r="O49">
        <v>4.5999999999999996</v>
      </c>
      <c r="P49">
        <v>0.9</v>
      </c>
      <c r="Q49">
        <v>13</v>
      </c>
      <c r="R49">
        <v>29.6</v>
      </c>
      <c r="S49">
        <v>14.8</v>
      </c>
      <c r="T49">
        <v>12</v>
      </c>
      <c r="U49">
        <v>8.3000000000000007</v>
      </c>
      <c r="V49">
        <v>0</v>
      </c>
      <c r="W49">
        <v>0.9</v>
      </c>
      <c r="X49">
        <v>48.6</v>
      </c>
      <c r="Y49">
        <v>53</v>
      </c>
      <c r="CT49" t="s">
        <v>50</v>
      </c>
    </row>
    <row r="50" spans="4:98" x14ac:dyDescent="0.25">
      <c r="D50" t="s">
        <v>237</v>
      </c>
      <c r="E50" t="s">
        <v>238</v>
      </c>
      <c r="F50" t="s">
        <v>11</v>
      </c>
      <c r="G50">
        <v>100</v>
      </c>
      <c r="H50">
        <v>4.4000000000000004</v>
      </c>
      <c r="I50">
        <v>2.6</v>
      </c>
      <c r="J50">
        <v>1.8</v>
      </c>
      <c r="K50">
        <v>5.6</v>
      </c>
      <c r="L50">
        <v>0.8</v>
      </c>
      <c r="M50">
        <v>1.9</v>
      </c>
      <c r="N50">
        <v>2.1</v>
      </c>
      <c r="O50">
        <v>3.9</v>
      </c>
      <c r="P50">
        <v>3.9</v>
      </c>
      <c r="Q50">
        <v>15.2</v>
      </c>
      <c r="R50">
        <v>24.8</v>
      </c>
      <c r="S50">
        <v>9.4</v>
      </c>
      <c r="T50">
        <v>13.9</v>
      </c>
      <c r="U50">
        <v>7.1</v>
      </c>
      <c r="V50">
        <v>1.7</v>
      </c>
      <c r="W50">
        <v>0.9</v>
      </c>
      <c r="X50">
        <v>45.8</v>
      </c>
      <c r="Y50">
        <v>49</v>
      </c>
      <c r="CT50" t="s">
        <v>51</v>
      </c>
    </row>
    <row r="51" spans="4:98" x14ac:dyDescent="0.25">
      <c r="D51" t="s">
        <v>239</v>
      </c>
      <c r="E51" t="s">
        <v>240</v>
      </c>
      <c r="F51" t="s">
        <v>11</v>
      </c>
      <c r="G51">
        <v>100</v>
      </c>
      <c r="H51">
        <v>3.8</v>
      </c>
      <c r="I51">
        <v>2.7</v>
      </c>
      <c r="J51">
        <v>1.4</v>
      </c>
      <c r="K51">
        <v>5.5</v>
      </c>
      <c r="L51">
        <v>1.3</v>
      </c>
      <c r="M51">
        <v>2.4</v>
      </c>
      <c r="N51">
        <v>2.5</v>
      </c>
      <c r="O51">
        <v>4.0999999999999996</v>
      </c>
      <c r="P51">
        <v>2.7</v>
      </c>
      <c r="Q51">
        <v>14.7</v>
      </c>
      <c r="R51">
        <v>25.8</v>
      </c>
      <c r="S51">
        <v>11.5</v>
      </c>
      <c r="T51">
        <v>14.3</v>
      </c>
      <c r="U51">
        <v>5.8</v>
      </c>
      <c r="V51">
        <v>1.5</v>
      </c>
      <c r="W51">
        <v>0</v>
      </c>
      <c r="X51">
        <v>45.5</v>
      </c>
      <c r="Y51">
        <v>50</v>
      </c>
      <c r="CT51" t="s">
        <v>52</v>
      </c>
    </row>
    <row r="52" spans="4:98" x14ac:dyDescent="0.25">
      <c r="D52" t="s">
        <v>239</v>
      </c>
      <c r="E52" t="s">
        <v>241</v>
      </c>
      <c r="F52" t="s">
        <v>74</v>
      </c>
      <c r="G52">
        <v>100</v>
      </c>
      <c r="H52">
        <v>4.0999999999999996</v>
      </c>
      <c r="I52">
        <v>2.9</v>
      </c>
      <c r="J52">
        <v>1.8</v>
      </c>
      <c r="K52">
        <v>5.5</v>
      </c>
      <c r="L52">
        <v>1.5</v>
      </c>
      <c r="M52">
        <v>2.4</v>
      </c>
      <c r="N52">
        <v>1.9</v>
      </c>
      <c r="O52">
        <v>4.0999999999999996</v>
      </c>
      <c r="P52">
        <v>3</v>
      </c>
      <c r="Q52">
        <v>15.8</v>
      </c>
      <c r="R52">
        <v>23.9</v>
      </c>
      <c r="S52">
        <v>11</v>
      </c>
      <c r="T52">
        <v>13.7</v>
      </c>
      <c r="U52">
        <v>6.3</v>
      </c>
      <c r="V52">
        <v>1.5</v>
      </c>
      <c r="W52">
        <v>0.5</v>
      </c>
      <c r="X52">
        <v>45.2</v>
      </c>
      <c r="Y52">
        <v>49</v>
      </c>
      <c r="CT52" t="s">
        <v>53</v>
      </c>
    </row>
    <row r="53" spans="4:98" x14ac:dyDescent="0.25">
      <c r="D53" t="s">
        <v>242</v>
      </c>
      <c r="E53" t="s">
        <v>243</v>
      </c>
      <c r="F53" t="s">
        <v>74</v>
      </c>
      <c r="G53">
        <v>100</v>
      </c>
      <c r="H53">
        <v>5.0999999999999996</v>
      </c>
      <c r="I53">
        <v>2.7</v>
      </c>
      <c r="J53">
        <v>1.9</v>
      </c>
      <c r="K53">
        <v>4.4000000000000004</v>
      </c>
      <c r="L53">
        <v>1.3</v>
      </c>
      <c r="M53">
        <v>2.4</v>
      </c>
      <c r="N53">
        <v>2.5</v>
      </c>
      <c r="O53">
        <v>5.2</v>
      </c>
      <c r="P53">
        <v>5.3</v>
      </c>
      <c r="Q53">
        <v>17.899999999999999</v>
      </c>
      <c r="R53">
        <v>20.5</v>
      </c>
      <c r="S53">
        <v>6.8</v>
      </c>
      <c r="T53">
        <v>10.4</v>
      </c>
      <c r="U53">
        <v>9.1</v>
      </c>
      <c r="V53">
        <v>3.2</v>
      </c>
      <c r="W53">
        <v>1.3</v>
      </c>
      <c r="X53">
        <v>44.5</v>
      </c>
      <c r="Y53">
        <v>45</v>
      </c>
      <c r="CT53" t="s">
        <v>54</v>
      </c>
    </row>
    <row r="54" spans="4:98" x14ac:dyDescent="0.25">
      <c r="D54" t="s">
        <v>244</v>
      </c>
      <c r="E54" t="s">
        <v>245</v>
      </c>
      <c r="F54" t="s">
        <v>11</v>
      </c>
      <c r="G54" t="s">
        <v>18</v>
      </c>
      <c r="H54" t="s">
        <v>18</v>
      </c>
      <c r="I54" t="s">
        <v>18</v>
      </c>
      <c r="J54" t="s">
        <v>18</v>
      </c>
      <c r="K54" t="s">
        <v>18</v>
      </c>
      <c r="L54" t="s">
        <v>18</v>
      </c>
      <c r="M54" t="s">
        <v>18</v>
      </c>
      <c r="N54" t="s">
        <v>18</v>
      </c>
      <c r="O54" t="s">
        <v>18</v>
      </c>
      <c r="P54" t="s">
        <v>18</v>
      </c>
      <c r="Q54" t="s">
        <v>18</v>
      </c>
      <c r="R54" t="s">
        <v>18</v>
      </c>
      <c r="S54" t="s">
        <v>18</v>
      </c>
      <c r="T54" t="s">
        <v>18</v>
      </c>
      <c r="U54" t="s">
        <v>18</v>
      </c>
      <c r="V54" t="s">
        <v>18</v>
      </c>
      <c r="W54" t="s">
        <v>18</v>
      </c>
      <c r="X54" t="s">
        <v>18</v>
      </c>
      <c r="Y54" t="s">
        <v>18</v>
      </c>
      <c r="CT54" t="s">
        <v>55</v>
      </c>
    </row>
    <row r="55" spans="4:98" x14ac:dyDescent="0.25">
      <c r="D55" t="s">
        <v>246</v>
      </c>
      <c r="E55" t="s">
        <v>247</v>
      </c>
      <c r="F55" t="s">
        <v>11</v>
      </c>
      <c r="G55">
        <v>100</v>
      </c>
      <c r="H55">
        <v>3.4</v>
      </c>
      <c r="I55">
        <v>2.4</v>
      </c>
      <c r="J55">
        <v>2.7</v>
      </c>
      <c r="K55">
        <v>6.5</v>
      </c>
      <c r="L55">
        <v>1.4</v>
      </c>
      <c r="M55">
        <v>4.5</v>
      </c>
      <c r="N55">
        <v>2.7</v>
      </c>
      <c r="O55">
        <v>2.1</v>
      </c>
      <c r="P55">
        <v>3.1</v>
      </c>
      <c r="Q55">
        <v>15.4</v>
      </c>
      <c r="R55">
        <v>25.3</v>
      </c>
      <c r="S55">
        <v>8.9</v>
      </c>
      <c r="T55">
        <v>12.7</v>
      </c>
      <c r="U55">
        <v>8.1999999999999993</v>
      </c>
      <c r="V55">
        <v>0.7</v>
      </c>
      <c r="W55">
        <v>0</v>
      </c>
      <c r="X55">
        <v>44</v>
      </c>
      <c r="Y55">
        <v>47</v>
      </c>
      <c r="CT55" t="s">
        <v>56</v>
      </c>
    </row>
    <row r="56" spans="4:98" x14ac:dyDescent="0.25">
      <c r="D56" t="s">
        <v>248</v>
      </c>
      <c r="E56" t="s">
        <v>249</v>
      </c>
      <c r="F56" t="s">
        <v>11</v>
      </c>
      <c r="G56">
        <v>100</v>
      </c>
      <c r="H56">
        <v>4.2</v>
      </c>
      <c r="I56">
        <v>2.2000000000000002</v>
      </c>
      <c r="J56">
        <v>3.1</v>
      </c>
      <c r="K56">
        <v>6.1</v>
      </c>
      <c r="L56">
        <v>1.8</v>
      </c>
      <c r="M56">
        <v>3.3</v>
      </c>
      <c r="N56">
        <v>1.5</v>
      </c>
      <c r="O56">
        <v>3.1</v>
      </c>
      <c r="P56">
        <v>2.2000000000000002</v>
      </c>
      <c r="Q56">
        <v>18.399999999999999</v>
      </c>
      <c r="R56">
        <v>25</v>
      </c>
      <c r="S56">
        <v>9.9</v>
      </c>
      <c r="T56">
        <v>11.2</v>
      </c>
      <c r="U56">
        <v>6.1</v>
      </c>
      <c r="V56">
        <v>1.3</v>
      </c>
      <c r="W56">
        <v>0.7</v>
      </c>
      <c r="X56">
        <v>44.1</v>
      </c>
      <c r="Y56">
        <v>47</v>
      </c>
      <c r="CT56" t="s">
        <v>57</v>
      </c>
    </row>
    <row r="57" spans="4:98" x14ac:dyDescent="0.25">
      <c r="D57" t="s">
        <v>248</v>
      </c>
      <c r="E57" t="s">
        <v>250</v>
      </c>
      <c r="F57" t="s">
        <v>74</v>
      </c>
      <c r="G57">
        <v>100</v>
      </c>
      <c r="H57">
        <v>3.4</v>
      </c>
      <c r="I57">
        <v>1.8</v>
      </c>
      <c r="J57">
        <v>2.1</v>
      </c>
      <c r="K57">
        <v>6.4</v>
      </c>
      <c r="L57">
        <v>2.4</v>
      </c>
      <c r="M57">
        <v>4</v>
      </c>
      <c r="N57">
        <v>1.7</v>
      </c>
      <c r="O57">
        <v>4.0999999999999996</v>
      </c>
      <c r="P57">
        <v>2.1</v>
      </c>
      <c r="Q57">
        <v>14</v>
      </c>
      <c r="R57">
        <v>23.9</v>
      </c>
      <c r="S57">
        <v>9.6</v>
      </c>
      <c r="T57">
        <v>12.7</v>
      </c>
      <c r="U57">
        <v>8</v>
      </c>
      <c r="V57">
        <v>2</v>
      </c>
      <c r="W57">
        <v>1.9</v>
      </c>
      <c r="X57">
        <v>46.4</v>
      </c>
      <c r="Y57">
        <v>50</v>
      </c>
      <c r="CT57" t="s">
        <v>58</v>
      </c>
    </row>
    <row r="58" spans="4:98" x14ac:dyDescent="0.25">
      <c r="D58" t="s">
        <v>251</v>
      </c>
      <c r="E58" t="s">
        <v>252</v>
      </c>
      <c r="F58" t="s">
        <v>11</v>
      </c>
      <c r="G58">
        <v>100</v>
      </c>
      <c r="H58">
        <v>4</v>
      </c>
      <c r="I58">
        <v>1.1000000000000001</v>
      </c>
      <c r="J58">
        <v>2.2999999999999998</v>
      </c>
      <c r="K58">
        <v>9.1</v>
      </c>
      <c r="L58">
        <v>0</v>
      </c>
      <c r="M58">
        <v>2.2999999999999998</v>
      </c>
      <c r="N58">
        <v>2.8</v>
      </c>
      <c r="O58">
        <v>2.8</v>
      </c>
      <c r="P58">
        <v>2.2999999999999998</v>
      </c>
      <c r="Q58">
        <v>11.9</v>
      </c>
      <c r="R58">
        <v>26.7</v>
      </c>
      <c r="S58">
        <v>8</v>
      </c>
      <c r="T58">
        <v>17.600000000000001</v>
      </c>
      <c r="U58">
        <v>8</v>
      </c>
      <c r="V58">
        <v>0.6</v>
      </c>
      <c r="W58">
        <v>0.6</v>
      </c>
      <c r="X58">
        <v>46.5</v>
      </c>
      <c r="Y58">
        <v>51.5</v>
      </c>
      <c r="CT58" t="s">
        <v>59</v>
      </c>
    </row>
    <row r="59" spans="4:98" x14ac:dyDescent="0.25">
      <c r="D59" t="s">
        <v>253</v>
      </c>
      <c r="E59" t="s">
        <v>254</v>
      </c>
      <c r="F59" t="s">
        <v>11</v>
      </c>
      <c r="G59">
        <v>100</v>
      </c>
      <c r="H59">
        <v>5.6</v>
      </c>
      <c r="I59">
        <v>3.2</v>
      </c>
      <c r="J59">
        <v>2.4</v>
      </c>
      <c r="K59">
        <v>5.6</v>
      </c>
      <c r="L59">
        <v>3.6</v>
      </c>
      <c r="M59">
        <v>1.2</v>
      </c>
      <c r="N59">
        <v>0.8</v>
      </c>
      <c r="O59">
        <v>3.2</v>
      </c>
      <c r="P59">
        <v>3.2</v>
      </c>
      <c r="Q59">
        <v>14.8</v>
      </c>
      <c r="R59">
        <v>28</v>
      </c>
      <c r="S59">
        <v>9.1999999999999993</v>
      </c>
      <c r="T59">
        <v>12.4</v>
      </c>
      <c r="U59">
        <v>5.6</v>
      </c>
      <c r="V59">
        <v>0</v>
      </c>
      <c r="W59">
        <v>1.2</v>
      </c>
      <c r="X59">
        <v>43.9</v>
      </c>
      <c r="Y59">
        <v>47</v>
      </c>
      <c r="CT59" t="s">
        <v>60</v>
      </c>
    </row>
    <row r="60" spans="4:98" x14ac:dyDescent="0.25">
      <c r="D60" t="s">
        <v>255</v>
      </c>
      <c r="E60" t="s">
        <v>256</v>
      </c>
      <c r="F60" t="s">
        <v>11</v>
      </c>
      <c r="G60">
        <v>100</v>
      </c>
      <c r="H60">
        <v>7.3</v>
      </c>
      <c r="I60">
        <v>4</v>
      </c>
      <c r="J60">
        <v>4</v>
      </c>
      <c r="K60">
        <v>8</v>
      </c>
      <c r="L60">
        <v>1.3</v>
      </c>
      <c r="M60">
        <v>2.7</v>
      </c>
      <c r="N60">
        <v>2.7</v>
      </c>
      <c r="O60">
        <v>4.7</v>
      </c>
      <c r="P60">
        <v>4.7</v>
      </c>
      <c r="Q60">
        <v>9.3000000000000007</v>
      </c>
      <c r="R60">
        <v>30</v>
      </c>
      <c r="S60">
        <v>6.7</v>
      </c>
      <c r="T60">
        <v>8</v>
      </c>
      <c r="U60">
        <v>4</v>
      </c>
      <c r="V60">
        <v>2</v>
      </c>
      <c r="W60">
        <v>0.7</v>
      </c>
      <c r="X60">
        <v>39.200000000000003</v>
      </c>
      <c r="Y60">
        <v>45</v>
      </c>
      <c r="CT60" t="s">
        <v>61</v>
      </c>
    </row>
    <row r="61" spans="4:98" x14ac:dyDescent="0.25">
      <c r="D61" t="s">
        <v>257</v>
      </c>
      <c r="E61" t="s">
        <v>258</v>
      </c>
      <c r="F61" t="s">
        <v>11</v>
      </c>
      <c r="G61">
        <v>100</v>
      </c>
      <c r="H61">
        <v>5.3</v>
      </c>
      <c r="I61">
        <v>3.1</v>
      </c>
      <c r="J61">
        <v>2</v>
      </c>
      <c r="K61">
        <v>5.9</v>
      </c>
      <c r="L61">
        <v>1.6</v>
      </c>
      <c r="M61">
        <v>3.5</v>
      </c>
      <c r="N61">
        <v>2.6</v>
      </c>
      <c r="O61">
        <v>4.8</v>
      </c>
      <c r="P61">
        <v>4.9000000000000004</v>
      </c>
      <c r="Q61">
        <v>17.2</v>
      </c>
      <c r="R61">
        <v>19.600000000000001</v>
      </c>
      <c r="S61">
        <v>6.9</v>
      </c>
      <c r="T61">
        <v>10.6</v>
      </c>
      <c r="U61">
        <v>7.9</v>
      </c>
      <c r="V61">
        <v>2.7</v>
      </c>
      <c r="W61">
        <v>1.4</v>
      </c>
      <c r="X61">
        <v>42.9</v>
      </c>
      <c r="Y61">
        <v>44</v>
      </c>
      <c r="CT61" t="s">
        <v>62</v>
      </c>
    </row>
    <row r="62" spans="4:98" x14ac:dyDescent="0.25">
      <c r="D62" t="s">
        <v>54</v>
      </c>
      <c r="E62" t="s">
        <v>259</v>
      </c>
      <c r="F62" t="s">
        <v>153</v>
      </c>
      <c r="G62">
        <v>100</v>
      </c>
      <c r="H62">
        <v>4.4000000000000004</v>
      </c>
      <c r="I62">
        <v>2.9</v>
      </c>
      <c r="J62">
        <v>2</v>
      </c>
      <c r="K62">
        <v>6</v>
      </c>
      <c r="L62">
        <v>1.4</v>
      </c>
      <c r="M62">
        <v>2.9</v>
      </c>
      <c r="N62">
        <v>2.1</v>
      </c>
      <c r="O62">
        <v>4.2</v>
      </c>
      <c r="P62">
        <v>3.9</v>
      </c>
      <c r="Q62">
        <v>16</v>
      </c>
      <c r="R62">
        <v>21.8</v>
      </c>
      <c r="S62">
        <v>8.1999999999999993</v>
      </c>
      <c r="T62">
        <v>12.4</v>
      </c>
      <c r="U62">
        <v>8</v>
      </c>
      <c r="V62">
        <v>2.4</v>
      </c>
      <c r="W62">
        <v>1.2</v>
      </c>
      <c r="X62">
        <v>44.9</v>
      </c>
      <c r="Y62">
        <v>47</v>
      </c>
      <c r="CT62" t="s">
        <v>63</v>
      </c>
    </row>
    <row r="63" spans="4:98" x14ac:dyDescent="0.25">
      <c r="D63" t="s">
        <v>260</v>
      </c>
      <c r="E63" t="s">
        <v>261</v>
      </c>
      <c r="F63" t="s">
        <v>11</v>
      </c>
      <c r="G63">
        <v>100</v>
      </c>
      <c r="H63">
        <v>3.8</v>
      </c>
      <c r="I63">
        <v>2.7</v>
      </c>
      <c r="J63">
        <v>1.6</v>
      </c>
      <c r="K63">
        <v>5.4</v>
      </c>
      <c r="L63">
        <v>1.1000000000000001</v>
      </c>
      <c r="M63">
        <v>2.9</v>
      </c>
      <c r="N63">
        <v>2.4</v>
      </c>
      <c r="O63">
        <v>3.7</v>
      </c>
      <c r="P63">
        <v>3.6</v>
      </c>
      <c r="Q63">
        <v>15.2</v>
      </c>
      <c r="R63">
        <v>24</v>
      </c>
      <c r="S63">
        <v>10.5</v>
      </c>
      <c r="T63">
        <v>12.9</v>
      </c>
      <c r="U63">
        <v>7.5</v>
      </c>
      <c r="V63">
        <v>1.8</v>
      </c>
      <c r="W63">
        <v>0.9</v>
      </c>
      <c r="X63">
        <v>45.9</v>
      </c>
      <c r="Y63">
        <v>49</v>
      </c>
      <c r="CT63" t="s">
        <v>64</v>
      </c>
    </row>
    <row r="64" spans="4:98" x14ac:dyDescent="0.25">
      <c r="D64" t="s">
        <v>262</v>
      </c>
      <c r="E64" t="s">
        <v>263</v>
      </c>
      <c r="F64" t="s">
        <v>11</v>
      </c>
      <c r="G64">
        <v>100</v>
      </c>
      <c r="H64">
        <v>2.1</v>
      </c>
      <c r="I64">
        <v>2.8</v>
      </c>
      <c r="J64">
        <v>1.4</v>
      </c>
      <c r="K64">
        <v>6.3</v>
      </c>
      <c r="L64">
        <v>2.1</v>
      </c>
      <c r="M64">
        <v>3.2</v>
      </c>
      <c r="N64">
        <v>1.8</v>
      </c>
      <c r="O64">
        <v>5.3</v>
      </c>
      <c r="P64">
        <v>3.2</v>
      </c>
      <c r="Q64">
        <v>13.7</v>
      </c>
      <c r="R64">
        <v>26.7</v>
      </c>
      <c r="S64">
        <v>11.2</v>
      </c>
      <c r="T64">
        <v>9.8000000000000007</v>
      </c>
      <c r="U64">
        <v>7.4</v>
      </c>
      <c r="V64">
        <v>2.5</v>
      </c>
      <c r="W64">
        <v>0.7</v>
      </c>
      <c r="X64">
        <v>45.8</v>
      </c>
      <c r="Y64">
        <v>49</v>
      </c>
      <c r="CT64" t="s">
        <v>65</v>
      </c>
    </row>
    <row r="65" spans="4:98" x14ac:dyDescent="0.25">
      <c r="D65" t="s">
        <v>264</v>
      </c>
      <c r="E65" t="s">
        <v>265</v>
      </c>
      <c r="F65" t="s">
        <v>11</v>
      </c>
      <c r="G65">
        <v>100</v>
      </c>
      <c r="H65">
        <v>4.2</v>
      </c>
      <c r="I65">
        <v>3.5</v>
      </c>
      <c r="J65">
        <v>2</v>
      </c>
      <c r="K65">
        <v>6.6</v>
      </c>
      <c r="L65">
        <v>1.3</v>
      </c>
      <c r="M65">
        <v>1.8</v>
      </c>
      <c r="N65">
        <v>2.1</v>
      </c>
      <c r="O65">
        <v>4.2</v>
      </c>
      <c r="P65">
        <v>3</v>
      </c>
      <c r="Q65">
        <v>15.8</v>
      </c>
      <c r="R65">
        <v>24.3</v>
      </c>
      <c r="S65">
        <v>7.8</v>
      </c>
      <c r="T65">
        <v>12.9</v>
      </c>
      <c r="U65">
        <v>8</v>
      </c>
      <c r="V65">
        <v>1.8</v>
      </c>
      <c r="W65">
        <v>0.7</v>
      </c>
      <c r="X65">
        <v>44.9</v>
      </c>
      <c r="Y65">
        <v>48</v>
      </c>
      <c r="CT65" t="s">
        <v>66</v>
      </c>
    </row>
    <row r="66" spans="4:98" x14ac:dyDescent="0.25">
      <c r="D66" t="s">
        <v>264</v>
      </c>
      <c r="E66" t="s">
        <v>266</v>
      </c>
      <c r="F66" t="s">
        <v>74</v>
      </c>
      <c r="G66">
        <v>100</v>
      </c>
      <c r="H66">
        <v>4.0999999999999996</v>
      </c>
      <c r="I66">
        <v>2.9</v>
      </c>
      <c r="J66">
        <v>2.4</v>
      </c>
      <c r="K66">
        <v>7.4</v>
      </c>
      <c r="L66">
        <v>1.8</v>
      </c>
      <c r="M66">
        <v>2.6</v>
      </c>
      <c r="N66">
        <v>1.7</v>
      </c>
      <c r="O66">
        <v>3.9</v>
      </c>
      <c r="P66">
        <v>2.9</v>
      </c>
      <c r="Q66">
        <v>15.3</v>
      </c>
      <c r="R66">
        <v>25.2</v>
      </c>
      <c r="S66">
        <v>7.9</v>
      </c>
      <c r="T66">
        <v>11.6</v>
      </c>
      <c r="U66">
        <v>7.6</v>
      </c>
      <c r="V66">
        <v>1.7</v>
      </c>
      <c r="W66">
        <v>1</v>
      </c>
      <c r="X66">
        <v>44.4</v>
      </c>
      <c r="Y66">
        <v>47</v>
      </c>
      <c r="CT66" t="s">
        <v>67</v>
      </c>
    </row>
    <row r="67" spans="4:98" x14ac:dyDescent="0.25">
      <c r="D67" t="s">
        <v>267</v>
      </c>
      <c r="E67" t="s">
        <v>268</v>
      </c>
      <c r="F67" t="s">
        <v>74</v>
      </c>
      <c r="G67">
        <v>100</v>
      </c>
      <c r="H67">
        <v>3.3</v>
      </c>
      <c r="I67">
        <v>3</v>
      </c>
      <c r="J67">
        <v>2.5</v>
      </c>
      <c r="K67">
        <v>6</v>
      </c>
      <c r="L67">
        <v>1.2</v>
      </c>
      <c r="M67">
        <v>2.4</v>
      </c>
      <c r="N67">
        <v>1.9</v>
      </c>
      <c r="O67">
        <v>3</v>
      </c>
      <c r="P67">
        <v>3.2</v>
      </c>
      <c r="Q67">
        <v>13.4</v>
      </c>
      <c r="R67">
        <v>23.6</v>
      </c>
      <c r="S67">
        <v>9.4</v>
      </c>
      <c r="T67">
        <v>15.1</v>
      </c>
      <c r="U67">
        <v>8.8000000000000007</v>
      </c>
      <c r="V67">
        <v>2.2000000000000002</v>
      </c>
      <c r="W67">
        <v>1</v>
      </c>
      <c r="X67">
        <v>47</v>
      </c>
      <c r="Y67">
        <v>51</v>
      </c>
      <c r="CT67" t="s">
        <v>68</v>
      </c>
    </row>
    <row r="68" spans="4:98" x14ac:dyDescent="0.25">
      <c r="D68" t="s">
        <v>269</v>
      </c>
      <c r="E68" t="s">
        <v>270</v>
      </c>
      <c r="F68" t="s">
        <v>11</v>
      </c>
      <c r="G68">
        <v>100</v>
      </c>
      <c r="H68">
        <v>4.8</v>
      </c>
      <c r="I68">
        <v>2.2999999999999998</v>
      </c>
      <c r="J68">
        <v>1</v>
      </c>
      <c r="K68">
        <v>2.9</v>
      </c>
      <c r="L68">
        <v>1</v>
      </c>
      <c r="M68">
        <v>1</v>
      </c>
      <c r="N68">
        <v>1.6</v>
      </c>
      <c r="O68">
        <v>2.6</v>
      </c>
      <c r="P68">
        <v>3.2</v>
      </c>
      <c r="Q68">
        <v>9.6999999999999993</v>
      </c>
      <c r="R68">
        <v>20</v>
      </c>
      <c r="S68">
        <v>12.3</v>
      </c>
      <c r="T68">
        <v>13.9</v>
      </c>
      <c r="U68">
        <v>16.100000000000001</v>
      </c>
      <c r="V68">
        <v>4.8</v>
      </c>
      <c r="W68">
        <v>2.9</v>
      </c>
      <c r="X68">
        <v>54</v>
      </c>
      <c r="Y68">
        <v>59</v>
      </c>
      <c r="CT68" t="s">
        <v>69</v>
      </c>
    </row>
    <row r="69" spans="4:98" x14ac:dyDescent="0.25">
      <c r="D69" t="s">
        <v>271</v>
      </c>
      <c r="E69" t="s">
        <v>272</v>
      </c>
      <c r="F69" t="s">
        <v>11</v>
      </c>
      <c r="G69">
        <v>100</v>
      </c>
      <c r="H69">
        <v>4.7</v>
      </c>
      <c r="I69">
        <v>0.6</v>
      </c>
      <c r="J69">
        <v>1.5</v>
      </c>
      <c r="K69">
        <v>5.9</v>
      </c>
      <c r="L69">
        <v>1.5</v>
      </c>
      <c r="M69">
        <v>3.5</v>
      </c>
      <c r="N69">
        <v>1.2</v>
      </c>
      <c r="O69">
        <v>3.8</v>
      </c>
      <c r="P69">
        <v>1.2</v>
      </c>
      <c r="Q69">
        <v>11.4</v>
      </c>
      <c r="R69">
        <v>22.9</v>
      </c>
      <c r="S69">
        <v>9.1</v>
      </c>
      <c r="T69">
        <v>17.3</v>
      </c>
      <c r="U69">
        <v>13.2</v>
      </c>
      <c r="V69">
        <v>1.8</v>
      </c>
      <c r="W69">
        <v>0.6</v>
      </c>
      <c r="X69">
        <v>49.6</v>
      </c>
      <c r="Y69">
        <v>52</v>
      </c>
      <c r="CT69" t="s">
        <v>70</v>
      </c>
    </row>
    <row r="70" spans="4:98" x14ac:dyDescent="0.25">
      <c r="D70" t="s">
        <v>273</v>
      </c>
      <c r="E70" t="s">
        <v>274</v>
      </c>
      <c r="F70" t="s">
        <v>11</v>
      </c>
      <c r="G70">
        <v>100</v>
      </c>
      <c r="H70">
        <v>4.3</v>
      </c>
      <c r="I70">
        <v>2.5</v>
      </c>
      <c r="J70">
        <v>2.2000000000000002</v>
      </c>
      <c r="K70">
        <v>8.9</v>
      </c>
      <c r="L70">
        <v>2.5</v>
      </c>
      <c r="M70">
        <v>1.8</v>
      </c>
      <c r="N70">
        <v>1.8</v>
      </c>
      <c r="O70">
        <v>3.1</v>
      </c>
      <c r="P70">
        <v>2.2000000000000002</v>
      </c>
      <c r="Q70">
        <v>14.5</v>
      </c>
      <c r="R70">
        <v>24.6</v>
      </c>
      <c r="S70">
        <v>8.9</v>
      </c>
      <c r="T70">
        <v>14.8</v>
      </c>
      <c r="U70">
        <v>5.2</v>
      </c>
      <c r="V70">
        <v>2.2000000000000002</v>
      </c>
      <c r="W70">
        <v>0.6</v>
      </c>
      <c r="X70">
        <v>44.2</v>
      </c>
      <c r="Y70">
        <v>47</v>
      </c>
      <c r="CT70" t="s">
        <v>71</v>
      </c>
    </row>
    <row r="71" spans="4:98" x14ac:dyDescent="0.25">
      <c r="D71" t="s">
        <v>275</v>
      </c>
      <c r="E71" t="s">
        <v>276</v>
      </c>
      <c r="F71" t="s">
        <v>74</v>
      </c>
      <c r="G71">
        <v>100</v>
      </c>
      <c r="H71">
        <v>7.3</v>
      </c>
      <c r="I71">
        <v>4.2</v>
      </c>
      <c r="J71">
        <v>2.7</v>
      </c>
      <c r="K71">
        <v>7.3</v>
      </c>
      <c r="L71">
        <v>1.5</v>
      </c>
      <c r="M71">
        <v>2.7</v>
      </c>
      <c r="N71">
        <v>2.5</v>
      </c>
      <c r="O71">
        <v>6.3</v>
      </c>
      <c r="P71">
        <v>5.5</v>
      </c>
      <c r="Q71">
        <v>18.7</v>
      </c>
      <c r="R71">
        <v>18.399999999999999</v>
      </c>
      <c r="S71">
        <v>5.6</v>
      </c>
      <c r="T71">
        <v>8.9</v>
      </c>
      <c r="U71">
        <v>5.9</v>
      </c>
      <c r="V71">
        <v>1.9</v>
      </c>
      <c r="W71">
        <v>0.6</v>
      </c>
      <c r="X71">
        <v>38.4</v>
      </c>
      <c r="Y71">
        <v>38</v>
      </c>
      <c r="CT71" t="s">
        <v>72</v>
      </c>
    </row>
    <row r="72" spans="4:98" x14ac:dyDescent="0.25">
      <c r="D72" t="s">
        <v>277</v>
      </c>
      <c r="E72" t="s">
        <v>278</v>
      </c>
      <c r="F72" t="s">
        <v>11</v>
      </c>
      <c r="G72">
        <v>100</v>
      </c>
      <c r="H72">
        <v>4</v>
      </c>
      <c r="I72">
        <v>2.8</v>
      </c>
      <c r="J72">
        <v>2.2999999999999998</v>
      </c>
      <c r="K72">
        <v>5.8</v>
      </c>
      <c r="L72">
        <v>0.9</v>
      </c>
      <c r="M72">
        <v>2</v>
      </c>
      <c r="N72">
        <v>1.6</v>
      </c>
      <c r="O72">
        <v>3.1</v>
      </c>
      <c r="P72">
        <v>3</v>
      </c>
      <c r="Q72">
        <v>16.600000000000001</v>
      </c>
      <c r="R72">
        <v>23.5</v>
      </c>
      <c r="S72">
        <v>8.5</v>
      </c>
      <c r="T72">
        <v>15.2</v>
      </c>
      <c r="U72">
        <v>8.6</v>
      </c>
      <c r="V72">
        <v>1.5</v>
      </c>
      <c r="W72">
        <v>0.7</v>
      </c>
      <c r="X72">
        <v>46.4</v>
      </c>
      <c r="Y72">
        <v>49</v>
      </c>
      <c r="CT72" t="s">
        <v>73</v>
      </c>
    </row>
    <row r="73" spans="4:98" x14ac:dyDescent="0.25">
      <c r="D73" t="s">
        <v>277</v>
      </c>
      <c r="E73" t="s">
        <v>279</v>
      </c>
      <c r="F73" t="s">
        <v>74</v>
      </c>
      <c r="G73">
        <v>100</v>
      </c>
      <c r="H73">
        <v>4.0999999999999996</v>
      </c>
      <c r="I73">
        <v>2.7</v>
      </c>
      <c r="J73">
        <v>2.2000000000000002</v>
      </c>
      <c r="K73">
        <v>5.5</v>
      </c>
      <c r="L73">
        <v>1</v>
      </c>
      <c r="M73">
        <v>2</v>
      </c>
      <c r="N73">
        <v>1.8</v>
      </c>
      <c r="O73">
        <v>3.1</v>
      </c>
      <c r="P73">
        <v>3.3</v>
      </c>
      <c r="Q73">
        <v>15.3</v>
      </c>
      <c r="R73">
        <v>23.2</v>
      </c>
      <c r="S73">
        <v>9.1999999999999993</v>
      </c>
      <c r="T73">
        <v>14.8</v>
      </c>
      <c r="U73">
        <v>9</v>
      </c>
      <c r="V73">
        <v>1.8</v>
      </c>
      <c r="W73">
        <v>0.9</v>
      </c>
      <c r="X73">
        <v>46.9</v>
      </c>
      <c r="Y73">
        <v>50</v>
      </c>
      <c r="CT73" t="s">
        <v>75</v>
      </c>
    </row>
    <row r="74" spans="4:98" x14ac:dyDescent="0.25">
      <c r="D74" t="s">
        <v>280</v>
      </c>
      <c r="E74" t="s">
        <v>281</v>
      </c>
      <c r="F74" t="s">
        <v>74</v>
      </c>
      <c r="G74">
        <v>100</v>
      </c>
      <c r="H74">
        <v>2.9</v>
      </c>
      <c r="I74">
        <v>1.5</v>
      </c>
      <c r="J74">
        <v>1.1000000000000001</v>
      </c>
      <c r="K74">
        <v>6.1</v>
      </c>
      <c r="L74">
        <v>2.6</v>
      </c>
      <c r="M74">
        <v>7.3</v>
      </c>
      <c r="N74">
        <v>2.8</v>
      </c>
      <c r="O74">
        <v>3.8</v>
      </c>
      <c r="P74">
        <v>4.9000000000000004</v>
      </c>
      <c r="Q74">
        <v>14.4</v>
      </c>
      <c r="R74">
        <v>17.8</v>
      </c>
      <c r="S74">
        <v>7.4</v>
      </c>
      <c r="T74">
        <v>12.1</v>
      </c>
      <c r="U74">
        <v>8.6999999999999993</v>
      </c>
      <c r="V74">
        <v>4</v>
      </c>
      <c r="W74">
        <v>2.6</v>
      </c>
      <c r="X74">
        <v>45.6</v>
      </c>
      <c r="Y74">
        <v>47</v>
      </c>
      <c r="CT74" t="s">
        <v>76</v>
      </c>
    </row>
    <row r="75" spans="4:98" x14ac:dyDescent="0.25">
      <c r="D75" t="s">
        <v>282</v>
      </c>
      <c r="E75" t="s">
        <v>283</v>
      </c>
      <c r="F75" t="s">
        <v>11</v>
      </c>
      <c r="G75" t="s">
        <v>18</v>
      </c>
      <c r="H75" t="s">
        <v>18</v>
      </c>
      <c r="I75" t="s">
        <v>18</v>
      </c>
      <c r="J75" t="s">
        <v>18</v>
      </c>
      <c r="K75" t="s">
        <v>18</v>
      </c>
      <c r="L75" t="s">
        <v>18</v>
      </c>
      <c r="M75" t="s">
        <v>18</v>
      </c>
      <c r="N75" t="s">
        <v>18</v>
      </c>
      <c r="O75" t="s">
        <v>18</v>
      </c>
      <c r="P75" t="s">
        <v>18</v>
      </c>
      <c r="Q75" t="s">
        <v>18</v>
      </c>
      <c r="R75" t="s">
        <v>18</v>
      </c>
      <c r="S75" t="s">
        <v>18</v>
      </c>
      <c r="T75" t="s">
        <v>18</v>
      </c>
      <c r="U75" t="s">
        <v>18</v>
      </c>
      <c r="V75" t="s">
        <v>18</v>
      </c>
      <c r="W75" t="s">
        <v>18</v>
      </c>
      <c r="X75" t="s">
        <v>18</v>
      </c>
      <c r="Y75" t="s">
        <v>18</v>
      </c>
      <c r="CT75" t="s">
        <v>77</v>
      </c>
    </row>
    <row r="76" spans="4:98" x14ac:dyDescent="0.25">
      <c r="D76" t="s">
        <v>284</v>
      </c>
      <c r="E76" t="s">
        <v>285</v>
      </c>
      <c r="F76" t="s">
        <v>11</v>
      </c>
      <c r="G76">
        <v>100</v>
      </c>
      <c r="H76">
        <v>2.7</v>
      </c>
      <c r="I76">
        <v>2.2999999999999998</v>
      </c>
      <c r="J76">
        <v>1.4</v>
      </c>
      <c r="K76">
        <v>4.9000000000000004</v>
      </c>
      <c r="L76">
        <v>0.9</v>
      </c>
      <c r="M76">
        <v>1.3</v>
      </c>
      <c r="N76">
        <v>1</v>
      </c>
      <c r="O76">
        <v>2.4</v>
      </c>
      <c r="P76">
        <v>2.2999999999999998</v>
      </c>
      <c r="Q76">
        <v>13.3</v>
      </c>
      <c r="R76">
        <v>21.5</v>
      </c>
      <c r="S76">
        <v>10.3</v>
      </c>
      <c r="T76">
        <v>17.7</v>
      </c>
      <c r="U76">
        <v>13.4</v>
      </c>
      <c r="V76">
        <v>2.7</v>
      </c>
      <c r="W76">
        <v>1.9</v>
      </c>
      <c r="X76">
        <v>52.4</v>
      </c>
      <c r="Y76">
        <v>57</v>
      </c>
      <c r="CT76" t="s">
        <v>78</v>
      </c>
    </row>
    <row r="77" spans="4:98" x14ac:dyDescent="0.25">
      <c r="D77" t="s">
        <v>284</v>
      </c>
      <c r="E77" t="s">
        <v>286</v>
      </c>
      <c r="F77" t="s">
        <v>74</v>
      </c>
      <c r="G77">
        <v>100</v>
      </c>
      <c r="H77">
        <v>2.9</v>
      </c>
      <c r="I77">
        <v>2.6</v>
      </c>
      <c r="J77">
        <v>1.5</v>
      </c>
      <c r="K77">
        <v>4.5999999999999996</v>
      </c>
      <c r="L77">
        <v>0.9</v>
      </c>
      <c r="M77">
        <v>1.9</v>
      </c>
      <c r="N77">
        <v>1.2</v>
      </c>
      <c r="O77">
        <v>2.9</v>
      </c>
      <c r="P77">
        <v>2.4</v>
      </c>
      <c r="Q77">
        <v>13.2</v>
      </c>
      <c r="R77">
        <v>23.9</v>
      </c>
      <c r="S77">
        <v>10.1</v>
      </c>
      <c r="T77">
        <v>16.600000000000001</v>
      </c>
      <c r="U77">
        <v>11.4</v>
      </c>
      <c r="V77">
        <v>2.4</v>
      </c>
      <c r="W77">
        <v>1.6</v>
      </c>
      <c r="X77">
        <v>50.8</v>
      </c>
      <c r="Y77">
        <v>55</v>
      </c>
      <c r="CT77" t="s">
        <v>79</v>
      </c>
    </row>
    <row r="78" spans="4:98" x14ac:dyDescent="0.25">
      <c r="D78" t="s">
        <v>287</v>
      </c>
      <c r="E78" t="s">
        <v>288</v>
      </c>
      <c r="F78" t="s">
        <v>11</v>
      </c>
      <c r="G78">
        <v>100</v>
      </c>
      <c r="H78">
        <v>2.2000000000000002</v>
      </c>
      <c r="I78">
        <v>3.1</v>
      </c>
      <c r="J78">
        <v>3.1</v>
      </c>
      <c r="K78">
        <v>5.3</v>
      </c>
      <c r="L78">
        <v>0.4</v>
      </c>
      <c r="M78">
        <v>3.5</v>
      </c>
      <c r="N78">
        <v>3.9</v>
      </c>
      <c r="O78">
        <v>3.5</v>
      </c>
      <c r="P78">
        <v>2.6</v>
      </c>
      <c r="Q78">
        <v>14.5</v>
      </c>
      <c r="R78">
        <v>25</v>
      </c>
      <c r="S78">
        <v>8.8000000000000007</v>
      </c>
      <c r="T78">
        <v>13.2</v>
      </c>
      <c r="U78">
        <v>8.3000000000000007</v>
      </c>
      <c r="V78">
        <v>1.8</v>
      </c>
      <c r="W78">
        <v>0.9</v>
      </c>
      <c r="X78">
        <v>46</v>
      </c>
      <c r="Y78">
        <v>50</v>
      </c>
      <c r="CT78" t="s">
        <v>80</v>
      </c>
    </row>
    <row r="79" spans="4:98" x14ac:dyDescent="0.25">
      <c r="D79" t="s">
        <v>289</v>
      </c>
      <c r="E79" t="s">
        <v>290</v>
      </c>
      <c r="F79" t="s">
        <v>11</v>
      </c>
      <c r="G79">
        <v>100</v>
      </c>
      <c r="H79">
        <v>4.5</v>
      </c>
      <c r="I79">
        <v>3</v>
      </c>
      <c r="J79">
        <v>1.5</v>
      </c>
      <c r="K79">
        <v>6.3</v>
      </c>
      <c r="L79">
        <v>0.9</v>
      </c>
      <c r="M79">
        <v>2.2999999999999998</v>
      </c>
      <c r="N79">
        <v>2.2999999999999998</v>
      </c>
      <c r="O79">
        <v>4.7</v>
      </c>
      <c r="P79">
        <v>3</v>
      </c>
      <c r="Q79">
        <v>16.3</v>
      </c>
      <c r="R79">
        <v>22.3</v>
      </c>
      <c r="S79">
        <v>7.4</v>
      </c>
      <c r="T79">
        <v>9.9</v>
      </c>
      <c r="U79">
        <v>9.8000000000000007</v>
      </c>
      <c r="V79">
        <v>3.9</v>
      </c>
      <c r="W79">
        <v>2.1</v>
      </c>
      <c r="X79">
        <v>46.2</v>
      </c>
      <c r="Y79">
        <v>48</v>
      </c>
      <c r="CT79" t="s">
        <v>81</v>
      </c>
    </row>
    <row r="80" spans="4:98" x14ac:dyDescent="0.25">
      <c r="D80" t="s">
        <v>291</v>
      </c>
      <c r="E80" t="s">
        <v>292</v>
      </c>
      <c r="F80" t="s">
        <v>11</v>
      </c>
      <c r="G80">
        <v>100</v>
      </c>
      <c r="H80">
        <v>5.3</v>
      </c>
      <c r="I80">
        <v>3.3</v>
      </c>
      <c r="J80">
        <v>2</v>
      </c>
      <c r="K80">
        <v>5.0999999999999996</v>
      </c>
      <c r="L80">
        <v>1.1000000000000001</v>
      </c>
      <c r="M80">
        <v>2.7</v>
      </c>
      <c r="N80">
        <v>2</v>
      </c>
      <c r="O80">
        <v>3.1</v>
      </c>
      <c r="P80">
        <v>3</v>
      </c>
      <c r="Q80">
        <v>18.399999999999999</v>
      </c>
      <c r="R80">
        <v>24.9</v>
      </c>
      <c r="S80">
        <v>6.8</v>
      </c>
      <c r="T80">
        <v>9.8000000000000007</v>
      </c>
      <c r="U80">
        <v>7.9</v>
      </c>
      <c r="V80">
        <v>3.3</v>
      </c>
      <c r="W80">
        <v>1.1000000000000001</v>
      </c>
      <c r="X80">
        <v>44.6</v>
      </c>
      <c r="Y80">
        <v>46</v>
      </c>
      <c r="CT80" t="s">
        <v>82</v>
      </c>
    </row>
    <row r="81" spans="4:98" x14ac:dyDescent="0.25">
      <c r="D81" t="s">
        <v>293</v>
      </c>
      <c r="E81" t="s">
        <v>294</v>
      </c>
      <c r="F81" t="s">
        <v>11</v>
      </c>
      <c r="G81">
        <v>100</v>
      </c>
      <c r="H81">
        <v>3.1</v>
      </c>
      <c r="I81">
        <v>2.6</v>
      </c>
      <c r="J81">
        <v>3.1</v>
      </c>
      <c r="K81">
        <v>3.1</v>
      </c>
      <c r="L81">
        <v>2.1</v>
      </c>
      <c r="M81">
        <v>4.2</v>
      </c>
      <c r="N81">
        <v>2.1</v>
      </c>
      <c r="O81">
        <v>3.1</v>
      </c>
      <c r="P81">
        <v>2.6</v>
      </c>
      <c r="Q81">
        <v>14.1</v>
      </c>
      <c r="R81">
        <v>29.2</v>
      </c>
      <c r="S81">
        <v>8.9</v>
      </c>
      <c r="T81">
        <v>16.7</v>
      </c>
      <c r="U81">
        <v>4.2</v>
      </c>
      <c r="V81">
        <v>0.5</v>
      </c>
      <c r="W81">
        <v>0.5</v>
      </c>
      <c r="X81">
        <v>45.2</v>
      </c>
      <c r="Y81">
        <v>49.5</v>
      </c>
      <c r="CT81" t="s">
        <v>83</v>
      </c>
    </row>
    <row r="82" spans="4:98" x14ac:dyDescent="0.25">
      <c r="D82" t="s">
        <v>295</v>
      </c>
      <c r="E82" t="s">
        <v>296</v>
      </c>
      <c r="F82" t="s">
        <v>11</v>
      </c>
      <c r="G82">
        <v>100</v>
      </c>
      <c r="H82">
        <v>2.6</v>
      </c>
      <c r="I82">
        <v>4.8</v>
      </c>
      <c r="J82">
        <v>1.6</v>
      </c>
      <c r="K82">
        <v>9.5</v>
      </c>
      <c r="L82">
        <v>2.6</v>
      </c>
      <c r="M82">
        <v>2.6</v>
      </c>
      <c r="N82">
        <v>2.1</v>
      </c>
      <c r="O82">
        <v>5.8</v>
      </c>
      <c r="P82">
        <v>2.6</v>
      </c>
      <c r="Q82">
        <v>12.2</v>
      </c>
      <c r="R82">
        <v>28</v>
      </c>
      <c r="S82">
        <v>9</v>
      </c>
      <c r="T82">
        <v>9.5</v>
      </c>
      <c r="U82">
        <v>5.3</v>
      </c>
      <c r="V82">
        <v>1.1000000000000001</v>
      </c>
      <c r="W82">
        <v>0.5</v>
      </c>
      <c r="X82">
        <v>41.9</v>
      </c>
      <c r="Y82">
        <v>46</v>
      </c>
      <c r="CT82" t="s">
        <v>84</v>
      </c>
    </row>
    <row r="83" spans="4:98" x14ac:dyDescent="0.25">
      <c r="D83" t="s">
        <v>297</v>
      </c>
      <c r="E83" t="s">
        <v>298</v>
      </c>
      <c r="F83" t="s">
        <v>11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  <c r="M83" t="s">
        <v>18</v>
      </c>
      <c r="N83" t="s">
        <v>18</v>
      </c>
      <c r="O83" t="s">
        <v>18</v>
      </c>
      <c r="P83" t="s">
        <v>18</v>
      </c>
      <c r="Q83" t="s">
        <v>18</v>
      </c>
      <c r="R83" t="s">
        <v>18</v>
      </c>
      <c r="S83" t="s">
        <v>18</v>
      </c>
      <c r="T83" t="s">
        <v>18</v>
      </c>
      <c r="U83" t="s">
        <v>18</v>
      </c>
      <c r="V83" t="s">
        <v>18</v>
      </c>
      <c r="W83" t="s">
        <v>18</v>
      </c>
      <c r="X83" t="s">
        <v>18</v>
      </c>
      <c r="Y83" t="s">
        <v>18</v>
      </c>
      <c r="CT83" t="s">
        <v>85</v>
      </c>
    </row>
    <row r="84" spans="4:98" x14ac:dyDescent="0.25">
      <c r="D84" t="s">
        <v>299</v>
      </c>
      <c r="E84" t="s">
        <v>300</v>
      </c>
      <c r="F84" t="s">
        <v>11</v>
      </c>
      <c r="G84">
        <v>100</v>
      </c>
      <c r="H84">
        <v>3.3</v>
      </c>
      <c r="I84">
        <v>2.6</v>
      </c>
      <c r="J84">
        <v>2.4</v>
      </c>
      <c r="K84">
        <v>5.4</v>
      </c>
      <c r="L84">
        <v>1.2</v>
      </c>
      <c r="M84">
        <v>1.2</v>
      </c>
      <c r="N84">
        <v>0.9</v>
      </c>
      <c r="O84">
        <v>1.7</v>
      </c>
      <c r="P84">
        <v>1.9</v>
      </c>
      <c r="Q84">
        <v>15.4</v>
      </c>
      <c r="R84">
        <v>25.8</v>
      </c>
      <c r="S84">
        <v>12.8</v>
      </c>
      <c r="T84">
        <v>16.3</v>
      </c>
      <c r="U84">
        <v>6.9</v>
      </c>
      <c r="V84">
        <v>2.1</v>
      </c>
      <c r="W84">
        <v>0.2</v>
      </c>
      <c r="X84">
        <v>48.5</v>
      </c>
      <c r="Y84">
        <v>53</v>
      </c>
      <c r="CT84" t="s">
        <v>86</v>
      </c>
    </row>
    <row r="85" spans="4:98" x14ac:dyDescent="0.25">
      <c r="D85" t="s">
        <v>301</v>
      </c>
      <c r="E85" t="s">
        <v>302</v>
      </c>
      <c r="F85" t="s">
        <v>11</v>
      </c>
      <c r="G85">
        <v>100</v>
      </c>
      <c r="H85">
        <v>5</v>
      </c>
      <c r="I85">
        <v>4.4000000000000004</v>
      </c>
      <c r="J85">
        <v>2.5</v>
      </c>
      <c r="K85">
        <v>4.4000000000000004</v>
      </c>
      <c r="L85">
        <v>0.6</v>
      </c>
      <c r="M85">
        <v>0.6</v>
      </c>
      <c r="N85">
        <v>0</v>
      </c>
      <c r="O85">
        <v>3.1</v>
      </c>
      <c r="P85">
        <v>5</v>
      </c>
      <c r="Q85">
        <v>20.6</v>
      </c>
      <c r="R85">
        <v>24.4</v>
      </c>
      <c r="S85">
        <v>8.1</v>
      </c>
      <c r="T85">
        <v>12.5</v>
      </c>
      <c r="U85">
        <v>5</v>
      </c>
      <c r="V85">
        <v>2.5</v>
      </c>
      <c r="W85">
        <v>1.2</v>
      </c>
      <c r="X85">
        <v>45</v>
      </c>
      <c r="Y85">
        <v>46.5</v>
      </c>
      <c r="CT85" t="s">
        <v>87</v>
      </c>
    </row>
    <row r="86" spans="4:98" x14ac:dyDescent="0.25">
      <c r="D86" t="s">
        <v>303</v>
      </c>
      <c r="E86" t="s">
        <v>304</v>
      </c>
      <c r="F86" t="s">
        <v>11</v>
      </c>
      <c r="G86">
        <v>100</v>
      </c>
      <c r="H86">
        <v>6.2</v>
      </c>
      <c r="I86">
        <v>3.9</v>
      </c>
      <c r="J86">
        <v>1.6</v>
      </c>
      <c r="K86">
        <v>5.5</v>
      </c>
      <c r="L86">
        <v>3.1</v>
      </c>
      <c r="M86">
        <v>3.1</v>
      </c>
      <c r="N86">
        <v>3.1</v>
      </c>
      <c r="O86">
        <v>3.9</v>
      </c>
      <c r="P86">
        <v>1.6</v>
      </c>
      <c r="Q86">
        <v>21.1</v>
      </c>
      <c r="R86">
        <v>25</v>
      </c>
      <c r="S86">
        <v>7</v>
      </c>
      <c r="T86">
        <v>10.199999999999999</v>
      </c>
      <c r="U86">
        <v>3.1</v>
      </c>
      <c r="V86">
        <v>0.8</v>
      </c>
      <c r="W86">
        <v>0.8</v>
      </c>
      <c r="X86">
        <v>40.6</v>
      </c>
      <c r="Y86">
        <v>43</v>
      </c>
      <c r="CT86" t="s">
        <v>88</v>
      </c>
    </row>
    <row r="87" spans="4:98" x14ac:dyDescent="0.25">
      <c r="D87" t="s">
        <v>305</v>
      </c>
      <c r="E87" t="s">
        <v>306</v>
      </c>
      <c r="F87" t="s">
        <v>11</v>
      </c>
      <c r="G87">
        <v>100</v>
      </c>
      <c r="H87">
        <v>1.5</v>
      </c>
      <c r="I87">
        <v>0.5</v>
      </c>
      <c r="J87">
        <v>2</v>
      </c>
      <c r="K87">
        <v>4</v>
      </c>
      <c r="L87">
        <v>1</v>
      </c>
      <c r="M87">
        <v>2.5</v>
      </c>
      <c r="N87">
        <v>3</v>
      </c>
      <c r="O87">
        <v>5.4</v>
      </c>
      <c r="P87">
        <v>1</v>
      </c>
      <c r="Q87">
        <v>6.4</v>
      </c>
      <c r="R87">
        <v>32.700000000000003</v>
      </c>
      <c r="S87">
        <v>13.9</v>
      </c>
      <c r="T87">
        <v>14.9</v>
      </c>
      <c r="U87">
        <v>8.9</v>
      </c>
      <c r="V87">
        <v>2.5</v>
      </c>
      <c r="W87">
        <v>0</v>
      </c>
      <c r="X87">
        <v>50.9</v>
      </c>
      <c r="Y87">
        <v>55</v>
      </c>
      <c r="CT87" t="s">
        <v>89</v>
      </c>
    </row>
    <row r="88" spans="4:98" x14ac:dyDescent="0.25">
      <c r="D88" t="s">
        <v>307</v>
      </c>
      <c r="E88" t="s">
        <v>308</v>
      </c>
      <c r="F88" t="s">
        <v>11</v>
      </c>
      <c r="G88">
        <v>100</v>
      </c>
      <c r="H88">
        <v>3.7</v>
      </c>
      <c r="I88">
        <v>2.2000000000000002</v>
      </c>
      <c r="J88">
        <v>2.7</v>
      </c>
      <c r="K88">
        <v>4.8</v>
      </c>
      <c r="L88">
        <v>0.8</v>
      </c>
      <c r="M88">
        <v>2.5</v>
      </c>
      <c r="N88">
        <v>2.2000000000000002</v>
      </c>
      <c r="O88">
        <v>3.3</v>
      </c>
      <c r="P88">
        <v>2.2000000000000002</v>
      </c>
      <c r="Q88">
        <v>15.7</v>
      </c>
      <c r="R88">
        <v>27.5</v>
      </c>
      <c r="S88">
        <v>9.8000000000000007</v>
      </c>
      <c r="T88">
        <v>14.2</v>
      </c>
      <c r="U88">
        <v>7.2</v>
      </c>
      <c r="V88">
        <v>0.7</v>
      </c>
      <c r="W88">
        <v>0.5</v>
      </c>
      <c r="X88">
        <v>46.2</v>
      </c>
      <c r="Y88">
        <v>50</v>
      </c>
      <c r="CT88" t="s">
        <v>90</v>
      </c>
    </row>
    <row r="89" spans="4:98" x14ac:dyDescent="0.25">
      <c r="D89" t="s">
        <v>309</v>
      </c>
      <c r="E89" t="s">
        <v>310</v>
      </c>
      <c r="F89" t="s">
        <v>74</v>
      </c>
      <c r="G89">
        <v>100</v>
      </c>
      <c r="H89">
        <v>4.3</v>
      </c>
      <c r="I89">
        <v>3</v>
      </c>
      <c r="J89">
        <v>2.1</v>
      </c>
      <c r="K89">
        <v>6.3</v>
      </c>
      <c r="L89">
        <v>1.5</v>
      </c>
      <c r="M89">
        <v>2.1</v>
      </c>
      <c r="N89">
        <v>1.7</v>
      </c>
      <c r="O89">
        <v>3.8</v>
      </c>
      <c r="P89">
        <v>3</v>
      </c>
      <c r="Q89">
        <v>16.5</v>
      </c>
      <c r="R89">
        <v>24.3</v>
      </c>
      <c r="S89">
        <v>8.6</v>
      </c>
      <c r="T89">
        <v>14</v>
      </c>
      <c r="U89">
        <v>6.6</v>
      </c>
      <c r="V89">
        <v>1.7</v>
      </c>
      <c r="W89">
        <v>0.6</v>
      </c>
      <c r="X89">
        <v>44.9</v>
      </c>
      <c r="Y89">
        <v>48</v>
      </c>
      <c r="CT89" t="s">
        <v>91</v>
      </c>
    </row>
    <row r="90" spans="4:98" x14ac:dyDescent="0.25">
      <c r="D90" t="s">
        <v>311</v>
      </c>
      <c r="E90" t="s">
        <v>312</v>
      </c>
      <c r="F90" t="s">
        <v>11</v>
      </c>
      <c r="G90">
        <v>100</v>
      </c>
      <c r="H90">
        <v>4.2</v>
      </c>
      <c r="I90">
        <v>2.5</v>
      </c>
      <c r="J90">
        <v>1.7</v>
      </c>
      <c r="K90">
        <v>5.5</v>
      </c>
      <c r="L90">
        <v>1.1000000000000001</v>
      </c>
      <c r="M90">
        <v>3.6</v>
      </c>
      <c r="N90">
        <v>2.6</v>
      </c>
      <c r="O90">
        <v>4.5</v>
      </c>
      <c r="P90">
        <v>4.8</v>
      </c>
      <c r="Q90">
        <v>14.4</v>
      </c>
      <c r="R90">
        <v>19.399999999999999</v>
      </c>
      <c r="S90">
        <v>7.3</v>
      </c>
      <c r="T90">
        <v>13.1</v>
      </c>
      <c r="U90">
        <v>9.6999999999999993</v>
      </c>
      <c r="V90">
        <v>3.8</v>
      </c>
      <c r="W90">
        <v>1.7</v>
      </c>
      <c r="X90">
        <v>46.3</v>
      </c>
      <c r="Y90">
        <v>48</v>
      </c>
      <c r="CT90" t="s">
        <v>92</v>
      </c>
    </row>
    <row r="91" spans="4:98" x14ac:dyDescent="0.25">
      <c r="D91" t="s">
        <v>311</v>
      </c>
      <c r="E91" t="s">
        <v>313</v>
      </c>
      <c r="F91" t="s">
        <v>74</v>
      </c>
      <c r="G91">
        <v>100</v>
      </c>
      <c r="H91">
        <v>3.8</v>
      </c>
      <c r="I91">
        <v>2.5</v>
      </c>
      <c r="J91">
        <v>1.9</v>
      </c>
      <c r="K91">
        <v>5.5</v>
      </c>
      <c r="L91">
        <v>1</v>
      </c>
      <c r="M91">
        <v>3.4</v>
      </c>
      <c r="N91">
        <v>2.6</v>
      </c>
      <c r="O91">
        <v>4.4000000000000004</v>
      </c>
      <c r="P91">
        <v>4.2</v>
      </c>
      <c r="Q91">
        <v>13.8</v>
      </c>
      <c r="R91">
        <v>21</v>
      </c>
      <c r="S91">
        <v>8.3000000000000007</v>
      </c>
      <c r="T91">
        <v>13.4</v>
      </c>
      <c r="U91">
        <v>9.3000000000000007</v>
      </c>
      <c r="V91">
        <v>3.4</v>
      </c>
      <c r="W91">
        <v>1.5</v>
      </c>
      <c r="X91">
        <v>46.6</v>
      </c>
      <c r="Y91">
        <v>49</v>
      </c>
      <c r="CT91" t="s">
        <v>93</v>
      </c>
    </row>
    <row r="92" spans="4:98" x14ac:dyDescent="0.25">
      <c r="D92" t="s">
        <v>314</v>
      </c>
      <c r="E92" t="s">
        <v>315</v>
      </c>
      <c r="F92" t="s">
        <v>74</v>
      </c>
      <c r="G92">
        <v>100</v>
      </c>
      <c r="H92">
        <v>4</v>
      </c>
      <c r="I92">
        <v>2.2999999999999998</v>
      </c>
      <c r="J92">
        <v>1.5</v>
      </c>
      <c r="K92">
        <v>5.5</v>
      </c>
      <c r="L92">
        <v>1.3</v>
      </c>
      <c r="M92">
        <v>2.5</v>
      </c>
      <c r="N92">
        <v>1.5</v>
      </c>
      <c r="O92">
        <v>4.0999999999999996</v>
      </c>
      <c r="P92">
        <v>3.2</v>
      </c>
      <c r="Q92">
        <v>15.7</v>
      </c>
      <c r="R92">
        <v>22.4</v>
      </c>
      <c r="S92">
        <v>8.4</v>
      </c>
      <c r="T92">
        <v>13.8</v>
      </c>
      <c r="U92">
        <v>9.1</v>
      </c>
      <c r="V92">
        <v>2.9</v>
      </c>
      <c r="W92">
        <v>1.7</v>
      </c>
      <c r="X92">
        <v>47.4</v>
      </c>
      <c r="Y92">
        <v>50</v>
      </c>
      <c r="CT92" t="s">
        <v>94</v>
      </c>
    </row>
    <row r="93" spans="4:98" x14ac:dyDescent="0.25">
      <c r="D93" t="s">
        <v>316</v>
      </c>
      <c r="E93" t="s">
        <v>317</v>
      </c>
      <c r="F93" t="s">
        <v>11</v>
      </c>
      <c r="G93">
        <v>100</v>
      </c>
      <c r="H93">
        <v>4</v>
      </c>
      <c r="I93">
        <v>2.2999999999999998</v>
      </c>
      <c r="J93">
        <v>1.4</v>
      </c>
      <c r="K93">
        <v>5.0999999999999996</v>
      </c>
      <c r="L93">
        <v>1.5</v>
      </c>
      <c r="M93">
        <v>2.2999999999999998</v>
      </c>
      <c r="N93">
        <v>1.4</v>
      </c>
      <c r="O93">
        <v>4.0999999999999996</v>
      </c>
      <c r="P93">
        <v>3.4</v>
      </c>
      <c r="Q93">
        <v>16.100000000000001</v>
      </c>
      <c r="R93">
        <v>23.5</v>
      </c>
      <c r="S93">
        <v>7.6</v>
      </c>
      <c r="T93">
        <v>13.2</v>
      </c>
      <c r="U93">
        <v>9.8000000000000007</v>
      </c>
      <c r="V93">
        <v>2.9</v>
      </c>
      <c r="W93">
        <v>1.4</v>
      </c>
      <c r="X93">
        <v>47.5</v>
      </c>
      <c r="Y93">
        <v>50</v>
      </c>
      <c r="CT93" t="s">
        <v>95</v>
      </c>
    </row>
    <row r="94" spans="4:98" x14ac:dyDescent="0.25">
      <c r="D94" t="s">
        <v>318</v>
      </c>
      <c r="E94" t="s">
        <v>319</v>
      </c>
      <c r="F94" t="s">
        <v>11</v>
      </c>
      <c r="G94">
        <v>100</v>
      </c>
      <c r="H94">
        <v>3.3</v>
      </c>
      <c r="I94">
        <v>3</v>
      </c>
      <c r="J94">
        <v>2.6</v>
      </c>
      <c r="K94">
        <v>5.9</v>
      </c>
      <c r="L94">
        <v>1.7</v>
      </c>
      <c r="M94">
        <v>2.6</v>
      </c>
      <c r="N94">
        <v>1.9</v>
      </c>
      <c r="O94">
        <v>3</v>
      </c>
      <c r="P94">
        <v>3.2</v>
      </c>
      <c r="Q94">
        <v>12.4</v>
      </c>
      <c r="R94">
        <v>23.6</v>
      </c>
      <c r="S94">
        <v>10.1</v>
      </c>
      <c r="T94">
        <v>13.6</v>
      </c>
      <c r="U94">
        <v>8.9</v>
      </c>
      <c r="V94">
        <v>2.9</v>
      </c>
      <c r="W94">
        <v>1.3</v>
      </c>
      <c r="X94">
        <v>47.1</v>
      </c>
      <c r="Y94">
        <v>51</v>
      </c>
      <c r="CT94" t="s">
        <v>96</v>
      </c>
    </row>
    <row r="95" spans="4:98" x14ac:dyDescent="0.25">
      <c r="D95" t="s">
        <v>320</v>
      </c>
      <c r="E95" t="s">
        <v>321</v>
      </c>
      <c r="F95" t="s">
        <v>74</v>
      </c>
      <c r="G95">
        <v>100</v>
      </c>
      <c r="H95">
        <v>3.8</v>
      </c>
      <c r="I95">
        <v>2.7</v>
      </c>
      <c r="J95">
        <v>1.6</v>
      </c>
      <c r="K95">
        <v>5.4</v>
      </c>
      <c r="L95">
        <v>1.1000000000000001</v>
      </c>
      <c r="M95">
        <v>2.9</v>
      </c>
      <c r="N95">
        <v>2.4</v>
      </c>
      <c r="O95">
        <v>3.7</v>
      </c>
      <c r="P95">
        <v>3.6</v>
      </c>
      <c r="Q95">
        <v>15.2</v>
      </c>
      <c r="R95">
        <v>24</v>
      </c>
      <c r="S95">
        <v>10.5</v>
      </c>
      <c r="T95">
        <v>12.9</v>
      </c>
      <c r="U95">
        <v>7.5</v>
      </c>
      <c r="V95">
        <v>1.8</v>
      </c>
      <c r="W95">
        <v>0.9</v>
      </c>
      <c r="X95">
        <v>45.9</v>
      </c>
      <c r="Y95">
        <v>49</v>
      </c>
      <c r="CT95" t="s">
        <v>97</v>
      </c>
    </row>
    <row r="96" spans="4:98" x14ac:dyDescent="0.25">
      <c r="D96" t="s">
        <v>322</v>
      </c>
      <c r="E96" t="s">
        <v>323</v>
      </c>
      <c r="F96" t="s">
        <v>74</v>
      </c>
      <c r="G96">
        <v>100</v>
      </c>
      <c r="H96">
        <v>4.2</v>
      </c>
      <c r="I96">
        <v>3.3</v>
      </c>
      <c r="J96">
        <v>2</v>
      </c>
      <c r="K96">
        <v>6.4</v>
      </c>
      <c r="L96">
        <v>1.2</v>
      </c>
      <c r="M96">
        <v>2.5</v>
      </c>
      <c r="N96">
        <v>2.4</v>
      </c>
      <c r="O96">
        <v>6.1</v>
      </c>
      <c r="P96">
        <v>4.5</v>
      </c>
      <c r="Q96">
        <v>19</v>
      </c>
      <c r="R96">
        <v>23.9</v>
      </c>
      <c r="S96">
        <v>8.4</v>
      </c>
      <c r="T96">
        <v>9.1</v>
      </c>
      <c r="U96">
        <v>4.9000000000000004</v>
      </c>
      <c r="V96">
        <v>1.2</v>
      </c>
      <c r="W96">
        <v>0.9</v>
      </c>
      <c r="X96">
        <v>41.7</v>
      </c>
      <c r="Y96">
        <v>44</v>
      </c>
      <c r="CT96" t="s">
        <v>98</v>
      </c>
    </row>
    <row r="97" spans="4:98" x14ac:dyDescent="0.25">
      <c r="D97" t="s">
        <v>324</v>
      </c>
      <c r="E97" t="s">
        <v>325</v>
      </c>
      <c r="F97" t="s">
        <v>11</v>
      </c>
      <c r="G97">
        <v>100</v>
      </c>
      <c r="H97">
        <v>2.2999999999999998</v>
      </c>
      <c r="I97">
        <v>2.9</v>
      </c>
      <c r="J97">
        <v>2</v>
      </c>
      <c r="K97">
        <v>5.7</v>
      </c>
      <c r="L97">
        <v>1.2</v>
      </c>
      <c r="M97">
        <v>2.2000000000000002</v>
      </c>
      <c r="N97">
        <v>2.9</v>
      </c>
      <c r="O97">
        <v>8.1</v>
      </c>
      <c r="P97">
        <v>3.9</v>
      </c>
      <c r="Q97">
        <v>16</v>
      </c>
      <c r="R97">
        <v>25</v>
      </c>
      <c r="S97">
        <v>9.6999999999999993</v>
      </c>
      <c r="T97">
        <v>10.8</v>
      </c>
      <c r="U97">
        <v>4.8</v>
      </c>
      <c r="V97">
        <v>1.4</v>
      </c>
      <c r="W97">
        <v>1.2</v>
      </c>
      <c r="X97">
        <v>43.8</v>
      </c>
      <c r="Y97">
        <v>47</v>
      </c>
      <c r="CT97" t="s">
        <v>99</v>
      </c>
    </row>
    <row r="98" spans="4:98" x14ac:dyDescent="0.25">
      <c r="D98" t="s">
        <v>326</v>
      </c>
      <c r="E98" t="s">
        <v>327</v>
      </c>
      <c r="F98" t="s">
        <v>11</v>
      </c>
      <c r="G98">
        <v>100</v>
      </c>
      <c r="H98">
        <v>3.7</v>
      </c>
      <c r="I98">
        <v>1.7</v>
      </c>
      <c r="J98">
        <v>3.1</v>
      </c>
      <c r="K98">
        <v>9.1</v>
      </c>
      <c r="L98">
        <v>2.8</v>
      </c>
      <c r="M98">
        <v>4.4000000000000004</v>
      </c>
      <c r="N98">
        <v>0.9</v>
      </c>
      <c r="O98">
        <v>3.1</v>
      </c>
      <c r="P98">
        <v>2.8</v>
      </c>
      <c r="Q98">
        <v>14.3</v>
      </c>
      <c r="R98">
        <v>26.9</v>
      </c>
      <c r="S98">
        <v>8.1999999999999993</v>
      </c>
      <c r="T98">
        <v>8.9</v>
      </c>
      <c r="U98">
        <v>7</v>
      </c>
      <c r="V98">
        <v>1.6</v>
      </c>
      <c r="W98">
        <v>1.6</v>
      </c>
      <c r="X98">
        <v>43.3</v>
      </c>
      <c r="Y98">
        <v>46</v>
      </c>
      <c r="CT98" t="s">
        <v>100</v>
      </c>
    </row>
    <row r="99" spans="4:98" x14ac:dyDescent="0.25">
      <c r="D99" t="s">
        <v>328</v>
      </c>
      <c r="E99" t="s">
        <v>329</v>
      </c>
      <c r="F99" t="s">
        <v>74</v>
      </c>
      <c r="G99">
        <v>100</v>
      </c>
      <c r="H99">
        <v>3.9</v>
      </c>
      <c r="I99">
        <v>3.1</v>
      </c>
      <c r="J99">
        <v>2.6</v>
      </c>
      <c r="K99">
        <v>10.3</v>
      </c>
      <c r="L99">
        <v>1.4</v>
      </c>
      <c r="M99">
        <v>2.6</v>
      </c>
      <c r="N99">
        <v>1.6</v>
      </c>
      <c r="O99">
        <v>3.4</v>
      </c>
      <c r="P99">
        <v>3.2</v>
      </c>
      <c r="Q99">
        <v>14.3</v>
      </c>
      <c r="R99">
        <v>23.3</v>
      </c>
      <c r="S99">
        <v>8.6</v>
      </c>
      <c r="T99">
        <v>13.3</v>
      </c>
      <c r="U99">
        <v>6.3</v>
      </c>
      <c r="V99">
        <v>1.4</v>
      </c>
      <c r="W99">
        <v>0.7</v>
      </c>
      <c r="X99">
        <v>43.1</v>
      </c>
      <c r="Y99">
        <v>46</v>
      </c>
      <c r="CT99" t="s">
        <v>101</v>
      </c>
    </row>
    <row r="100" spans="4:98" x14ac:dyDescent="0.25">
      <c r="D100" t="s">
        <v>161</v>
      </c>
      <c r="E100" t="s">
        <v>330</v>
      </c>
      <c r="F100" t="s">
        <v>154</v>
      </c>
      <c r="G100">
        <v>100</v>
      </c>
      <c r="H100">
        <v>5.5</v>
      </c>
      <c r="I100">
        <v>3.2</v>
      </c>
      <c r="J100">
        <v>2.1</v>
      </c>
      <c r="K100">
        <v>5.7</v>
      </c>
      <c r="L100">
        <v>1.2</v>
      </c>
      <c r="M100">
        <v>2.5</v>
      </c>
      <c r="N100">
        <v>2.2999999999999998</v>
      </c>
      <c r="O100">
        <v>5.5</v>
      </c>
      <c r="P100">
        <v>5.5</v>
      </c>
      <c r="Q100">
        <v>19.2</v>
      </c>
      <c r="R100">
        <v>20.8</v>
      </c>
      <c r="S100">
        <v>7.2</v>
      </c>
      <c r="T100">
        <v>10.4</v>
      </c>
      <c r="U100">
        <v>6.3</v>
      </c>
      <c r="V100">
        <v>1.7</v>
      </c>
      <c r="W100">
        <v>0.9</v>
      </c>
      <c r="X100">
        <v>41.8</v>
      </c>
      <c r="Y100">
        <v>43</v>
      </c>
      <c r="CT100" t="s">
        <v>102</v>
      </c>
    </row>
    <row r="101" spans="4:98" x14ac:dyDescent="0.25">
      <c r="D101" t="s">
        <v>107</v>
      </c>
      <c r="E101" t="s">
        <v>107</v>
      </c>
      <c r="F101" t="s">
        <v>107</v>
      </c>
      <c r="G101" t="s">
        <v>107</v>
      </c>
      <c r="H101" t="s">
        <v>107</v>
      </c>
      <c r="I101" t="s">
        <v>107</v>
      </c>
      <c r="J101" t="s">
        <v>107</v>
      </c>
      <c r="K101" t="s">
        <v>107</v>
      </c>
      <c r="L101" t="s">
        <v>107</v>
      </c>
      <c r="M101" t="s">
        <v>107</v>
      </c>
      <c r="N101" t="s">
        <v>107</v>
      </c>
      <c r="O101" t="s">
        <v>107</v>
      </c>
      <c r="P101" t="s">
        <v>107</v>
      </c>
      <c r="Q101" t="s">
        <v>107</v>
      </c>
      <c r="R101" t="s">
        <v>107</v>
      </c>
      <c r="S101" t="s">
        <v>107</v>
      </c>
      <c r="T101" t="s">
        <v>107</v>
      </c>
      <c r="U101" t="s">
        <v>107</v>
      </c>
      <c r="V101" t="s">
        <v>107</v>
      </c>
      <c r="W101" t="s">
        <v>107</v>
      </c>
      <c r="X101" t="s">
        <v>107</v>
      </c>
      <c r="Y101" t="s">
        <v>107</v>
      </c>
      <c r="CT101" t="s">
        <v>103</v>
      </c>
    </row>
    <row r="102" spans="4:98" x14ac:dyDescent="0.25">
      <c r="D102" t="s">
        <v>107</v>
      </c>
      <c r="E102" t="s">
        <v>107</v>
      </c>
      <c r="F102" t="s">
        <v>107</v>
      </c>
      <c r="G102" t="s">
        <v>107</v>
      </c>
      <c r="H102" t="s">
        <v>107</v>
      </c>
      <c r="I102" t="s">
        <v>107</v>
      </c>
      <c r="J102" t="s">
        <v>107</v>
      </c>
      <c r="K102" t="s">
        <v>107</v>
      </c>
      <c r="L102" t="s">
        <v>107</v>
      </c>
      <c r="M102" t="s">
        <v>107</v>
      </c>
      <c r="N102" t="s">
        <v>107</v>
      </c>
      <c r="O102" t="s">
        <v>107</v>
      </c>
      <c r="P102" t="s">
        <v>107</v>
      </c>
      <c r="Q102" t="s">
        <v>107</v>
      </c>
      <c r="R102" t="s">
        <v>107</v>
      </c>
      <c r="S102" t="s">
        <v>107</v>
      </c>
      <c r="T102" t="s">
        <v>107</v>
      </c>
      <c r="U102" t="s">
        <v>107</v>
      </c>
      <c r="V102" t="s">
        <v>107</v>
      </c>
      <c r="W102" t="s">
        <v>107</v>
      </c>
      <c r="X102" t="s">
        <v>107</v>
      </c>
      <c r="Y102" t="s">
        <v>107</v>
      </c>
      <c r="CT102" t="s">
        <v>104</v>
      </c>
    </row>
    <row r="103" spans="4:98" x14ac:dyDescent="0.25">
      <c r="D103" t="s">
        <v>107</v>
      </c>
      <c r="E103" t="s">
        <v>107</v>
      </c>
      <c r="F103" t="s">
        <v>107</v>
      </c>
      <c r="G103" t="s">
        <v>107</v>
      </c>
      <c r="H103" t="s">
        <v>107</v>
      </c>
      <c r="I103" t="s">
        <v>107</v>
      </c>
      <c r="J103" t="s">
        <v>107</v>
      </c>
      <c r="K103" t="s">
        <v>107</v>
      </c>
      <c r="L103" t="s">
        <v>107</v>
      </c>
      <c r="M103" t="s">
        <v>107</v>
      </c>
      <c r="N103" t="s">
        <v>107</v>
      </c>
      <c r="O103" t="s">
        <v>107</v>
      </c>
      <c r="P103" t="s">
        <v>107</v>
      </c>
      <c r="Q103" t="s">
        <v>107</v>
      </c>
      <c r="R103" t="s">
        <v>107</v>
      </c>
      <c r="S103" t="s">
        <v>107</v>
      </c>
      <c r="T103" t="s">
        <v>107</v>
      </c>
      <c r="U103" t="s">
        <v>107</v>
      </c>
      <c r="V103" t="s">
        <v>107</v>
      </c>
      <c r="W103" t="s">
        <v>107</v>
      </c>
      <c r="X103" t="s">
        <v>107</v>
      </c>
      <c r="Y103" t="s">
        <v>107</v>
      </c>
      <c r="CT103" t="s">
        <v>105</v>
      </c>
    </row>
    <row r="104" spans="4:98" x14ac:dyDescent="0.25">
      <c r="D104" t="s">
        <v>107</v>
      </c>
      <c r="E104" t="s">
        <v>107</v>
      </c>
      <c r="F104" t="s">
        <v>107</v>
      </c>
      <c r="G104" t="s">
        <v>107</v>
      </c>
      <c r="H104" t="s">
        <v>107</v>
      </c>
      <c r="I104" t="s">
        <v>107</v>
      </c>
      <c r="J104" t="s">
        <v>107</v>
      </c>
      <c r="K104" t="s">
        <v>107</v>
      </c>
      <c r="L104" t="s">
        <v>107</v>
      </c>
      <c r="M104" t="s">
        <v>107</v>
      </c>
      <c r="N104" t="s">
        <v>107</v>
      </c>
      <c r="O104" t="s">
        <v>107</v>
      </c>
      <c r="P104" t="s">
        <v>107</v>
      </c>
      <c r="Q104" t="s">
        <v>107</v>
      </c>
      <c r="R104" t="s">
        <v>107</v>
      </c>
      <c r="S104" t="s">
        <v>107</v>
      </c>
      <c r="T104" t="s">
        <v>107</v>
      </c>
      <c r="U104" t="s">
        <v>107</v>
      </c>
      <c r="V104" t="s">
        <v>107</v>
      </c>
      <c r="W104" t="s">
        <v>107</v>
      </c>
      <c r="X104" t="s">
        <v>107</v>
      </c>
      <c r="Y104" t="s">
        <v>107</v>
      </c>
      <c r="CT104" t="s">
        <v>106</v>
      </c>
    </row>
    <row r="105" spans="4:98" x14ac:dyDescent="0.25">
      <c r="D105" t="s">
        <v>107</v>
      </c>
      <c r="E105" t="s">
        <v>107</v>
      </c>
      <c r="F105" t="s">
        <v>107</v>
      </c>
      <c r="G105" t="s">
        <v>107</v>
      </c>
      <c r="H105" t="s">
        <v>107</v>
      </c>
      <c r="I105" t="s">
        <v>107</v>
      </c>
      <c r="J105" t="s">
        <v>107</v>
      </c>
      <c r="K105" t="s">
        <v>107</v>
      </c>
      <c r="L105" t="s">
        <v>107</v>
      </c>
      <c r="M105" t="s">
        <v>107</v>
      </c>
      <c r="N105" t="s">
        <v>107</v>
      </c>
      <c r="O105" t="s">
        <v>107</v>
      </c>
      <c r="P105" t="s">
        <v>107</v>
      </c>
      <c r="Q105" t="s">
        <v>107</v>
      </c>
      <c r="R105" t="s">
        <v>107</v>
      </c>
      <c r="S105" t="s">
        <v>107</v>
      </c>
      <c r="T105" t="s">
        <v>107</v>
      </c>
      <c r="U105" t="s">
        <v>107</v>
      </c>
      <c r="V105" t="s">
        <v>107</v>
      </c>
      <c r="W105" t="s">
        <v>107</v>
      </c>
      <c r="X105" t="s">
        <v>107</v>
      </c>
      <c r="Y105" t="s">
        <v>107</v>
      </c>
      <c r="CT105" t="s">
        <v>108</v>
      </c>
    </row>
    <row r="106" spans="4:98" x14ac:dyDescent="0.25">
      <c r="D106" t="s">
        <v>107</v>
      </c>
      <c r="E106" t="s">
        <v>107</v>
      </c>
      <c r="F106" t="s">
        <v>107</v>
      </c>
      <c r="G106" t="s">
        <v>107</v>
      </c>
      <c r="H106" t="s">
        <v>107</v>
      </c>
      <c r="I106" t="s">
        <v>107</v>
      </c>
      <c r="J106" t="s">
        <v>107</v>
      </c>
      <c r="K106" t="s">
        <v>107</v>
      </c>
      <c r="L106" t="s">
        <v>107</v>
      </c>
      <c r="M106" t="s">
        <v>107</v>
      </c>
      <c r="N106" t="s">
        <v>107</v>
      </c>
      <c r="O106" t="s">
        <v>107</v>
      </c>
      <c r="P106" t="s">
        <v>107</v>
      </c>
      <c r="Q106" t="s">
        <v>107</v>
      </c>
      <c r="R106" t="s">
        <v>107</v>
      </c>
      <c r="S106" t="s">
        <v>107</v>
      </c>
      <c r="T106" t="s">
        <v>107</v>
      </c>
      <c r="U106" t="s">
        <v>107</v>
      </c>
      <c r="V106" t="s">
        <v>107</v>
      </c>
      <c r="W106" t="s">
        <v>107</v>
      </c>
      <c r="X106" t="s">
        <v>107</v>
      </c>
      <c r="Y106" t="s">
        <v>107</v>
      </c>
      <c r="CT106" t="s">
        <v>109</v>
      </c>
    </row>
    <row r="107" spans="4:98" x14ac:dyDescent="0.25">
      <c r="D107" t="s">
        <v>107</v>
      </c>
      <c r="E107" t="s">
        <v>107</v>
      </c>
      <c r="F107" t="s">
        <v>107</v>
      </c>
      <c r="G107" t="s">
        <v>107</v>
      </c>
      <c r="H107" t="s">
        <v>107</v>
      </c>
      <c r="I107" t="s">
        <v>107</v>
      </c>
      <c r="J107" t="s">
        <v>107</v>
      </c>
      <c r="K107" t="s">
        <v>107</v>
      </c>
      <c r="L107" t="s">
        <v>107</v>
      </c>
      <c r="M107" t="s">
        <v>107</v>
      </c>
      <c r="N107" t="s">
        <v>107</v>
      </c>
      <c r="O107" t="s">
        <v>107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  <c r="U107" t="s">
        <v>107</v>
      </c>
      <c r="V107" t="s">
        <v>107</v>
      </c>
      <c r="W107" t="s">
        <v>107</v>
      </c>
      <c r="X107" t="s">
        <v>107</v>
      </c>
      <c r="Y107" t="s">
        <v>107</v>
      </c>
      <c r="CT107" t="s">
        <v>110</v>
      </c>
    </row>
    <row r="108" spans="4:98" x14ac:dyDescent="0.25">
      <c r="D108" t="s">
        <v>107</v>
      </c>
      <c r="E108" t="s">
        <v>107</v>
      </c>
      <c r="F108" t="s">
        <v>107</v>
      </c>
      <c r="G108" t="s">
        <v>107</v>
      </c>
      <c r="H108" t="s">
        <v>107</v>
      </c>
      <c r="I108" t="s">
        <v>107</v>
      </c>
      <c r="J108" t="s">
        <v>107</v>
      </c>
      <c r="K108" t="s">
        <v>107</v>
      </c>
      <c r="L108" t="s">
        <v>107</v>
      </c>
      <c r="M108" t="s">
        <v>107</v>
      </c>
      <c r="N108" t="s">
        <v>107</v>
      </c>
      <c r="O108" t="s">
        <v>107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107</v>
      </c>
      <c r="V108" t="s">
        <v>107</v>
      </c>
      <c r="W108" t="s">
        <v>107</v>
      </c>
      <c r="X108" t="s">
        <v>107</v>
      </c>
      <c r="Y108" t="s">
        <v>107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Abberley</v>
      </c>
      <c r="C9" t="str">
        <f>data!E9</f>
        <v>E04010283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Alfrick</v>
      </c>
      <c r="C10" t="str">
        <f>data!E10</f>
        <v>E04010284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Ward</v>
      </c>
      <c r="B11" t="str">
        <f>data!D11</f>
        <v>Alfrick and Leigh</v>
      </c>
      <c r="C11" t="str">
        <f>data!E11</f>
        <v>E05007846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Astley and Dunley</v>
      </c>
      <c r="C12" t="str">
        <f>data!E12</f>
        <v>E04010285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Ward</v>
      </c>
      <c r="B13" t="str">
        <f>data!D13</f>
        <v>Baldwin</v>
      </c>
      <c r="C13" t="str">
        <f>data!E13</f>
        <v>E05007847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Bayton</v>
      </c>
      <c r="C14" t="str">
        <f>data!E14</f>
        <v>E04010286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Berrow</v>
      </c>
      <c r="C15" t="str">
        <f>data!E15</f>
        <v>E04010287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Birtsmorton</v>
      </c>
      <c r="C16" t="str">
        <f>data!E16</f>
        <v>E04010288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Bockleton</v>
      </c>
      <c r="C17" t="str">
        <f>data!E17</f>
        <v>E04010289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Bransford</v>
      </c>
      <c r="C18" t="str">
        <f>data!E18</f>
        <v>E04010290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Broadheath</v>
      </c>
      <c r="C19" t="str">
        <f>data!E19</f>
        <v>E04010291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Ward</v>
      </c>
      <c r="B20" t="str">
        <f>data!D20</f>
        <v>Broadheath</v>
      </c>
      <c r="C20" t="str">
        <f>data!E20</f>
        <v>E05007848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Broadwas</v>
      </c>
      <c r="C21" t="str">
        <f>data!E21</f>
        <v>E04010292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Bushley</v>
      </c>
      <c r="C22" t="str">
        <f>data!E22</f>
        <v>E04010293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Castlemorton</v>
      </c>
      <c r="C23" t="str">
        <f>data!E23</f>
        <v>E04010294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Ward</v>
      </c>
      <c r="B24" t="str">
        <f>data!D24</f>
        <v>Chase</v>
      </c>
      <c r="C24" t="str">
        <f>data!E24</f>
        <v>E05007849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Clifton upon Teme</v>
      </c>
      <c r="C25" t="str">
        <f>data!E25</f>
        <v>E04010295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Cotheridge</v>
      </c>
      <c r="C26" t="str">
        <f>data!E26</f>
        <v>E04010296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Croome D'Abitot</v>
      </c>
      <c r="C27" t="str">
        <f>data!E27</f>
        <v>E04010297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Doddenham</v>
      </c>
      <c r="C28" t="str">
        <f>data!E28</f>
        <v>E04010298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Dyson Perrins</v>
      </c>
      <c r="C29" t="str">
        <f>data!E29</f>
        <v>E05007850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Earl's Croome</v>
      </c>
      <c r="C30" t="str">
        <f>data!E30</f>
        <v>E04010299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Eastham</v>
      </c>
      <c r="C31" t="str">
        <f>data!E31</f>
        <v>E04010300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Eldersfield</v>
      </c>
      <c r="C32" t="str">
        <f>data!E32</f>
        <v>E04010301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Great Witley</v>
      </c>
      <c r="C33" t="str">
        <f>data!E33</f>
        <v>E04010302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Grimley</v>
      </c>
      <c r="C34" t="str">
        <f>data!E34</f>
        <v>E04010303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Guarlford</v>
      </c>
      <c r="C35" t="str">
        <f>data!E35</f>
        <v>E04010304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Hallow</v>
      </c>
      <c r="C36" t="str">
        <f>data!E36</f>
        <v>E04010305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Hallow</v>
      </c>
      <c r="C37" t="str">
        <f>data!E37</f>
        <v>E05007851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Hanley</v>
      </c>
      <c r="C38" t="str">
        <f>data!E38</f>
        <v>E04010306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Hanley Castle</v>
      </c>
      <c r="C39" t="str">
        <f>data!E39</f>
        <v>E04010307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Hill Croome</v>
      </c>
      <c r="C40" t="str">
        <f>data!E40</f>
        <v>E04010308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Hillhampton</v>
      </c>
      <c r="C41" t="str">
        <f>data!E41</f>
        <v>E04010309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Holdfast</v>
      </c>
      <c r="C42" t="str">
        <f>data!E42</f>
        <v>E04010310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Holt</v>
      </c>
      <c r="C43" t="str">
        <f>data!E43</f>
        <v>E04010311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Kempsey</v>
      </c>
      <c r="C44" t="str">
        <f>data!E44</f>
        <v>E04010312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Kempsey</v>
      </c>
      <c r="C45" t="str">
        <f>data!E45</f>
        <v>E05007852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Kenswick</v>
      </c>
      <c r="C46" t="str">
        <f>data!E46</f>
        <v>E04010313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Knighton on Teme</v>
      </c>
      <c r="C47" t="str">
        <f>data!E47</f>
        <v>E04010314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Knightwick</v>
      </c>
      <c r="C48" t="str">
        <f>data!E48</f>
        <v>E04010315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Kyre</v>
      </c>
      <c r="C49" t="str">
        <f>data!E49</f>
        <v>E04010316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Leigh</v>
      </c>
      <c r="C50" t="str">
        <f>data!E50</f>
        <v>E04010317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Lindridge</v>
      </c>
      <c r="C51" t="str">
        <f>data!E51</f>
        <v>E04010318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Ward</v>
      </c>
      <c r="B52" t="str">
        <f>data!D52</f>
        <v>Lindridge</v>
      </c>
      <c r="C52" t="str">
        <f>data!E52</f>
        <v>E05007853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Ward</v>
      </c>
      <c r="B53" t="str">
        <f>data!D53</f>
        <v>Link</v>
      </c>
      <c r="C53" t="str">
        <f>data!E53</f>
        <v>E05007854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Little Malvern</v>
      </c>
      <c r="C54" t="str">
        <f>data!E54</f>
        <v>E04010319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Little Witley</v>
      </c>
      <c r="C55" t="str">
        <f>data!E55</f>
        <v>E04010320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Longdon</v>
      </c>
      <c r="C56" t="str">
        <f>data!E56</f>
        <v>E04010321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Ward</v>
      </c>
      <c r="B57" t="str">
        <f>data!D57</f>
        <v>Longdon</v>
      </c>
      <c r="C57" t="str">
        <f>data!E57</f>
        <v>E05007855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Lower Sapey</v>
      </c>
      <c r="C58" t="str">
        <f>data!E58</f>
        <v>E04010322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Lulsley</v>
      </c>
      <c r="C59" t="str">
        <f>data!E59</f>
        <v>E04010323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Madresfield</v>
      </c>
      <c r="C60" t="str">
        <f>data!E60</f>
        <v>E04010324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Malvern</v>
      </c>
      <c r="C61" t="str">
        <f>data!E61</f>
        <v>E04010325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Publish</v>
      </c>
      <c r="B62" t="str">
        <f>data!D62</f>
        <v>Malvern Hills</v>
      </c>
      <c r="C62" t="str">
        <f>data!E62</f>
        <v>E07000235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Malvern Wells</v>
      </c>
      <c r="C63" t="str">
        <f>data!E63</f>
        <v>E04010326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Mamble</v>
      </c>
      <c r="C64" t="str">
        <f>data!E64</f>
        <v>E04010327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Martley</v>
      </c>
      <c r="C65" t="str">
        <f>data!E65</f>
        <v>E04010328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Ward</v>
      </c>
      <c r="B66" t="str">
        <f>data!D66</f>
        <v>Martley</v>
      </c>
      <c r="C66" t="str">
        <f>data!E66</f>
        <v>E05007856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Morton</v>
      </c>
      <c r="C67" t="str">
        <f>data!E67</f>
        <v>E05007857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Newland</v>
      </c>
      <c r="C68" t="str">
        <f>data!E68</f>
        <v>E04010329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Pendock</v>
      </c>
      <c r="C69" t="str">
        <f>data!E69</f>
        <v>E04010330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Pensax</v>
      </c>
      <c r="C70" t="str">
        <f>data!E70</f>
        <v>E04010331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Ward</v>
      </c>
      <c r="B71" t="str">
        <f>data!D71</f>
        <v>Pickersleigh</v>
      </c>
      <c r="C71" t="str">
        <f>data!E71</f>
        <v>E05007858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Powick</v>
      </c>
      <c r="C72" t="str">
        <f>data!E72</f>
        <v>E04010332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Ward</v>
      </c>
      <c r="B73" t="str">
        <f>data!D73</f>
        <v>Powick</v>
      </c>
      <c r="C73" t="str">
        <f>data!E73</f>
        <v>E05007859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Ward</v>
      </c>
      <c r="B74" t="str">
        <f>data!D74</f>
        <v>Priory</v>
      </c>
      <c r="C74" t="str">
        <f>data!E74</f>
        <v>E05007860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Queenhill</v>
      </c>
      <c r="C75" t="str">
        <f>data!E75</f>
        <v>E04010333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Ripple</v>
      </c>
      <c r="C76" t="str">
        <f>data!E76</f>
        <v>E04010334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Ward</v>
      </c>
      <c r="B77" t="str">
        <f>data!D77</f>
        <v>Ripple</v>
      </c>
      <c r="C77" t="str">
        <f>data!E77</f>
        <v>E05007861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Rochford</v>
      </c>
      <c r="C78" t="str">
        <f>data!E78</f>
        <v>E04010335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Rushwick</v>
      </c>
      <c r="C79" t="str">
        <f>data!E79</f>
        <v>E04010336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Severn Stoke</v>
      </c>
      <c r="C80" t="str">
        <f>data!E80</f>
        <v>E04010337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Shelsley Beauchamp</v>
      </c>
      <c r="C81" t="str">
        <f>data!E81</f>
        <v>E04010338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Shelsley Kings</v>
      </c>
      <c r="C82" t="str">
        <f>data!E82</f>
        <v>E04010339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Shelsley Walsh</v>
      </c>
      <c r="C83" t="str">
        <f>data!E83</f>
        <v>E04010340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Shrawley</v>
      </c>
      <c r="C84" t="str">
        <f>data!E84</f>
        <v>E04010341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Stanford with Orleton</v>
      </c>
      <c r="C85" t="str">
        <f>data!E85</f>
        <v>E04010342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Stockton on Teme</v>
      </c>
      <c r="C86" t="str">
        <f>data!E86</f>
        <v>E04010343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Stoke Bliss</v>
      </c>
      <c r="C87" t="str">
        <f>data!E87</f>
        <v>E04010344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Suckley</v>
      </c>
      <c r="C88" t="str">
        <f>data!E88</f>
        <v>E04010345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Ward</v>
      </c>
      <c r="B89" t="str">
        <f>data!D89</f>
        <v>Teme Valley</v>
      </c>
      <c r="C89" t="str">
        <f>data!E89</f>
        <v>E05007862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Tenbury</v>
      </c>
      <c r="C90" t="str">
        <f>data!E90</f>
        <v>E04010346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Ward</v>
      </c>
      <c r="B91" t="str">
        <f>data!D91</f>
        <v>Tenbury</v>
      </c>
      <c r="C91" t="str">
        <f>data!E91</f>
        <v>E05007863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Ward</v>
      </c>
      <c r="B92" t="str">
        <f>data!D92</f>
        <v>Upton and Hanley</v>
      </c>
      <c r="C92" t="str">
        <f>data!E92</f>
        <v>E05007864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Upton-upon-Severn</v>
      </c>
      <c r="C93" t="str">
        <f>data!E93</f>
        <v>E04010347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Welland</v>
      </c>
      <c r="C94" t="str">
        <f>data!E94</f>
        <v>E04010348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Ward</v>
      </c>
      <c r="B95" t="str">
        <f>data!D95</f>
        <v>Wells</v>
      </c>
      <c r="C95" t="str">
        <f>data!E95</f>
        <v>E05007865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Ward</v>
      </c>
      <c r="B96" t="str">
        <f>data!D96</f>
        <v>West</v>
      </c>
      <c r="C96" t="str">
        <f>data!E96</f>
        <v>E05007866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West Malvern</v>
      </c>
      <c r="C97" t="str">
        <f>data!E97</f>
        <v>E04010349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Wichenford</v>
      </c>
      <c r="C98" t="str">
        <f>data!E98</f>
        <v>E04010350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Ward</v>
      </c>
      <c r="B99" t="str">
        <f>data!D99</f>
        <v>Woodbury</v>
      </c>
      <c r="C99" t="str">
        <f>data!E99</f>
        <v>E05007867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Publish</v>
      </c>
      <c r="B100" t="str">
        <f>data!D100</f>
        <v>Worcestershire</v>
      </c>
      <c r="C100" t="str">
        <f>data!E100</f>
        <v>E10000034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Abberley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E04010283</v>
      </c>
      <c r="I5" s="3" t="s">
        <v>157</v>
      </c>
      <c r="L5" s="4" t="str">
        <f>IF(ISERROR(VLOOKUP(I5,E5:F302,2,FALSE)),"",VLOOKUP(I5,E5:F302,2,FALSE))</f>
        <v>E04010283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3.9</v>
      </c>
      <c r="O5" s="7">
        <f>IF(ISERROR(VLOOKUP($L$5,data!$E$9:$T$600,5,FALSE)),"",VLOOKUP($L$5,data!$E$9:$T$600,5,FALSE))</f>
        <v>4.0999999999999996</v>
      </c>
      <c r="P5" s="7">
        <f>IF(ISERROR(VLOOKUP($L$5,data!$E$9:$T$600,6,FALSE)),"",VLOOKUP($L$5,data!$E$9:$T$600,6,FALSE))</f>
        <v>3.2</v>
      </c>
      <c r="Q5" s="7">
        <f>IF(ISERROR(VLOOKUP($L$5,data!$E$9:$T$600,7,FALSE)),"",VLOOKUP($L$5,data!$E$9:$T$600,7,FALSE))</f>
        <v>16</v>
      </c>
      <c r="R5" s="7">
        <f>IF(ISERROR(VLOOKUP($L$5,data!$E$9:$T$600,8,FALSE)),"",VLOOKUP($L$5,data!$E$9:$T$600,8,FALSE))</f>
        <v>1.4</v>
      </c>
      <c r="S5" s="7">
        <f>IF(ISERROR(VLOOKUP($L$5,data!$E$9:$T$600,9,FALSE)),"",VLOOKUP($L$5,data!$E$9:$T$600,9,FALSE))</f>
        <v>2.4</v>
      </c>
      <c r="T5" s="7">
        <f>IF(ISERROR(VLOOKUP($L$5,data!$E$9:$T$600,10,FALSE)),"",VLOOKUP($L$5,data!$E$9:$T$600,10,FALSE))</f>
        <v>1.8</v>
      </c>
      <c r="U5" s="7">
        <f>IF(ISERROR(VLOOKUP($L$5,data!$E$9:$T$600,11,FALSE)),"",VLOOKUP($L$5,data!$E$9:$T$600,11,FALSE))</f>
        <v>3.2</v>
      </c>
      <c r="V5" s="7">
        <f>IF(ISERROR(VLOOKUP($L$5,data!$E$9:$T$600,12,FALSE)),"",VLOOKUP($L$5,data!$E$9:$T$600,12,FALSE))</f>
        <v>2.6</v>
      </c>
      <c r="W5" s="7">
        <f>IF(ISERROR(VLOOKUP($L$5,data!$E$9:$T$600,13,FALSE)),"",VLOOKUP($L$5,data!$E$9:$T$600,13,FALSE))</f>
        <v>13.5</v>
      </c>
      <c r="X5" s="7">
        <f>IF(ISERROR(VLOOKUP($L$5,data!$E$9:$T$600,14,FALSE)),"",VLOOKUP($L$5,data!$E$9:$T$600,14,FALSE))</f>
        <v>21.1</v>
      </c>
      <c r="Y5" s="7">
        <f>IF(ISERROR(VLOOKUP($L$5,data!$E$9:$T$600,15,FALSE)),"",VLOOKUP($L$5,data!$E$9:$T$600,15,FALSE))</f>
        <v>7.4</v>
      </c>
      <c r="Z5" s="7">
        <f>IF(ISERROR(VLOOKUP($L$5,data!$E$9:$T$600,16,FALSE)),"",VLOOKUP($L$5,data!$E$9:$T$600,16,FALSE))</f>
        <v>11.5</v>
      </c>
      <c r="AA5" s="7">
        <f>IF(ISERROR(VLOOKUP($L$5,data!$E$9:$Y$600,17,FALSE)),"",VLOOKUP($L$5,data!$E$9:$Y$600,17,FALSE))</f>
        <v>5.6</v>
      </c>
      <c r="AB5" s="7">
        <f>IF(ISERROR(VLOOKUP($L$5,data!$E$9:$Y$600,18,FALSE)),"",VLOOKUP($L$5,data!$E$9:$Y$600,18,FALSE))</f>
        <v>1.1000000000000001</v>
      </c>
      <c r="AC5" s="7">
        <f>IF(ISERROR(VLOOKUP($L$5,data!$E$9:$Y$600,19,FALSE)),"",VLOOKUP($L$5,data!$E$9:$Y$600,19,FALSE))</f>
        <v>1.1000000000000001</v>
      </c>
      <c r="AD5" s="7">
        <f>IF(ISERROR(VLOOKUP($L$5,data!$E$9:$Y$600,20,FALSE)),"",VLOOKUP($L$5,data!$E$9:$Y$600,20,FALSE))</f>
        <v>39.700000000000003</v>
      </c>
      <c r="AE5" s="7">
        <f>IF(ISERROR(VLOOKUP($L$5,data!$E$9:$Y$600,21,FALSE)),"",VLOOKUP($L$5,data!$E$9:$Y$600,21,FALSE))</f>
        <v>42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Alfrick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E04010284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Astley and Dunley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E04010285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Malvern Hills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E07000235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4.4000000000000004</v>
      </c>
      <c r="O7" s="7">
        <f>IF(ISERROR(VLOOKUP($L$7,data!$E$9:$T$600,5,FALSE)),"",VLOOKUP($L$7,data!$E$9:$T$600,5,FALSE))</f>
        <v>2.9</v>
      </c>
      <c r="P7" s="7">
        <f>IF(ISERROR(VLOOKUP($L$7,data!$E$9:$T$600,6,FALSE)),"",VLOOKUP($L$7,data!$E$9:$T$600,6,FALSE))</f>
        <v>2</v>
      </c>
      <c r="Q7" s="7">
        <f>IF(ISERROR(VLOOKUP($L$7,data!$E$9:$T$600,7,FALSE)),"",VLOOKUP($L$7,data!$E$9:$T$600,7,FALSE))</f>
        <v>6</v>
      </c>
      <c r="R7" s="7">
        <f>IF(ISERROR(VLOOKUP($L$7,data!$E$9:$T$600,8,FALSE)),"",VLOOKUP($L$7,data!$E$9:$T$600,8,FALSE))</f>
        <v>1.4</v>
      </c>
      <c r="S7" s="7">
        <f>IF(ISERROR(VLOOKUP($L$7,data!$E$9:$T$600,9,FALSE)),"",VLOOKUP($L$7,data!$E$9:$T$600,9,FALSE))</f>
        <v>2.9</v>
      </c>
      <c r="T7" s="7">
        <f>IF(ISERROR(VLOOKUP($L$7,data!$E$9:$T$600,10,FALSE)),"",VLOOKUP($L$7,data!$E$9:$T$600,10,FALSE))</f>
        <v>2.1</v>
      </c>
      <c r="U7" s="7">
        <f>IF(ISERROR(VLOOKUP($L$7,data!$E$9:$T$600,11,FALSE)),"",VLOOKUP($L$7,data!$E$9:$T$600,11,FALSE))</f>
        <v>4.2</v>
      </c>
      <c r="V7" s="7">
        <f>IF(ISERROR(VLOOKUP($L$7,data!$E$9:$T$600,12,FALSE)),"",VLOOKUP($L$7,data!$E$9:$T$600,12,FALSE))</f>
        <v>3.9</v>
      </c>
      <c r="W7" s="7">
        <f>IF(ISERROR(VLOOKUP($L$7,data!$E$9:$T$600,13,FALSE)),"",VLOOKUP($L$7,data!$E$9:$T$600,13,FALSE))</f>
        <v>16</v>
      </c>
      <c r="X7" s="7">
        <f>IF(ISERROR(VLOOKUP($L$7,data!$E$9:$T$600,14,FALSE)),"",VLOOKUP($L$7,data!$E$9:$T$600,14,FALSE))</f>
        <v>21.8</v>
      </c>
      <c r="Y7" s="7">
        <f>IF(ISERROR(VLOOKUP($L$7,data!$E$9:$T$600,15,FALSE)),"",VLOOKUP($L$7,data!$E$9:$T$600,15,FALSE))</f>
        <v>8.1999999999999993</v>
      </c>
      <c r="Z7" s="7">
        <f>IF(ISERROR(VLOOKUP($L$7,data!$E$9:$T$600,16,FALSE)),"",VLOOKUP($L$7,data!$E$9:$T$600,16,FALSE))</f>
        <v>12.4</v>
      </c>
      <c r="AA7" s="7">
        <f>IF(ISERROR(VLOOKUP($L$7,data!$E$9:$Y$600,17,FALSE)),"",VLOOKUP($L$7,data!$E$9:$Y$600,17,FALSE))</f>
        <v>8</v>
      </c>
      <c r="AB7" s="7">
        <f>IF(ISERROR(VLOOKUP($L$7,data!$E$9:$Y$600,18,FALSE)),"",VLOOKUP($L$7,data!$E$9:$Y$600,18,FALSE))</f>
        <v>2.4</v>
      </c>
      <c r="AC7" s="7">
        <f>IF(ISERROR(VLOOKUP($L$7,data!$E$9:$Y$600,19,FALSE)),"",VLOOKUP($L$7,data!$E$9:$Y$600,19,FALSE))</f>
        <v>1.2</v>
      </c>
      <c r="AD7" s="7">
        <f>IF(ISERROR(VLOOKUP($L$7,data!$E$9:$Y$600,20,FALSE)),"",VLOOKUP($L$7,data!$E$9:$Y$600,20,FALSE))</f>
        <v>44.9</v>
      </c>
      <c r="AE7" s="7">
        <f>IF(ISERROR(VLOOKUP($L$7,data!$E$9:$Y$600,21,FALSE)),"",VLOOKUP($L$7,data!$E$9:$Y$600,21,FALSE))</f>
        <v>47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Bayton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E04010286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Worcestershire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E10000034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5.5</v>
      </c>
      <c r="O8" s="7">
        <f>IF(ISERROR(VLOOKUP($L$8,data!$E$9:$T$600,5,FALSE)),"",VLOOKUP($L$8,data!$E$9:$T$600,5,FALSE))</f>
        <v>3.2</v>
      </c>
      <c r="P8" s="7">
        <f>IF(ISERROR(VLOOKUP($L$8,data!$E$9:$T$600,6,FALSE)),"",VLOOKUP($L$8,data!$E$9:$T$600,6,FALSE))</f>
        <v>2.1</v>
      </c>
      <c r="Q8" s="7">
        <f>IF(ISERROR(VLOOKUP($L$8,data!$E$9:$T$600,7,FALSE)),"",VLOOKUP($L$8,data!$E$9:$T$600,7,FALSE))</f>
        <v>5.7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2.5</v>
      </c>
      <c r="T8" s="7">
        <f>IF(ISERROR(VLOOKUP($L$8,data!$E$9:$T$600,10,FALSE)),"",VLOOKUP($L$8,data!$E$9:$T$600,10,FALSE))</f>
        <v>2.2999999999999998</v>
      </c>
      <c r="U8" s="7">
        <f>IF(ISERROR(VLOOKUP($L$8,data!$E$9:$T$600,11,FALSE)),"",VLOOKUP($L$8,data!$E$9:$T$600,11,FALSE))</f>
        <v>5.5</v>
      </c>
      <c r="V8" s="7">
        <f>IF(ISERROR(VLOOKUP($L$8,data!$E$9:$T$600,12,FALSE)),"",VLOOKUP($L$8,data!$E$9:$T$600,12,FALSE))</f>
        <v>5.5</v>
      </c>
      <c r="W8" s="7">
        <f>IF(ISERROR(VLOOKUP($L$8,data!$E$9:$T$600,13,FALSE)),"",VLOOKUP($L$8,data!$E$9:$T$600,13,FALSE))</f>
        <v>19.2</v>
      </c>
      <c r="X8" s="7">
        <f>IF(ISERROR(VLOOKUP($L$8,data!$E$9:$T$600,14,FALSE)),"",VLOOKUP($L$8,data!$E$9:$T$600,14,FALSE))</f>
        <v>20.8</v>
      </c>
      <c r="Y8" s="7">
        <f>IF(ISERROR(VLOOKUP($L$8,data!$E$9:$T$600,15,FALSE)),"",VLOOKUP($L$8,data!$E$9:$T$600,15,FALSE))</f>
        <v>7.2</v>
      </c>
      <c r="Z8" s="7">
        <f>IF(ISERROR(VLOOKUP($L$8,data!$E$9:$T$600,16,FALSE)),"",VLOOKUP($L$8,data!$E$9:$T$600,16,FALSE))</f>
        <v>10.4</v>
      </c>
      <c r="AA8" s="7">
        <f>IF(ISERROR(VLOOKUP($L$8,data!$E$9:$Y$600,17,FALSE)),"",VLOOKUP($L$8,data!$E$9:$Y$600,17,FALSE))</f>
        <v>6.3</v>
      </c>
      <c r="AB8" s="7">
        <f>IF(ISERROR(VLOOKUP($L$8,data!$E$9:$Y$600,18,FALSE)),"",VLOOKUP($L$8,data!$E$9:$Y$600,18,FALSE))</f>
        <v>1.7</v>
      </c>
      <c r="AC8" s="7">
        <f>IF(ISERROR(VLOOKUP($L$8,data!$E$9:$Y$600,19,FALSE)),"",VLOOKUP($L$8,data!$E$9:$Y$600,19,FALSE))</f>
        <v>0.9</v>
      </c>
      <c r="AD8" s="7">
        <f>IF(ISERROR(VLOOKUP($L$8,data!$E$9:$Y$600,20,FALSE)),"",VLOOKUP($L$8,data!$E$9:$Y$600,20,FALSE))</f>
        <v>41.8</v>
      </c>
      <c r="AE8" s="7">
        <f>IF(ISERROR(VLOOKUP($L$8,data!$E$9:$Y$600,21,FALSE)),"",VLOOKUP($L$8,data!$E$9:$Y$600,21,FALSE))</f>
        <v>43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Berrow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E04010287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Birtsmorton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E04010288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Bockleton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E04010289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Bransford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E04010290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Broadheath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E04010291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Broadwas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E04010292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Bushley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E04010293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Castlemorton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E04010294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Clifton upon Teme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E04010295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Cotheridge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E04010296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Croome D'Abitot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E04010297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Doddenham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E04010298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Earl's Croome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E04010299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Eastham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E04010300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Eldersfield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E04010301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Great Witley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E04010302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Grimley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E04010303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Guarlford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E04010304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Hallow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E04010305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Hanley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E04010306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Hanley Castle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E04010307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Hill Croome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E04010308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Hillhampton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E04010309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Holdfast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E04010310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Holt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E04010311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Kempsey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E04010312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Kenswick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E04010313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Knighton on Teme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E04010314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Knightwick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E04010315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Kyre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E04010316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Leigh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E04010317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Lindridge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E04010318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Little Malvern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E04010319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Little Witley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E04010320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Longdon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E04010321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Lower Sapey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E04010322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Lulsley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E04010323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Madresfield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E04010324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Malvern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E04010325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Malvern Wells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E04010326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Mamble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E04010327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Martley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E04010328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Newland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E04010329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Pendock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E04010330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Pensax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E04010331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Powick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E04010332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Queenhill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E04010333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Ripple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E04010334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Rochford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E04010335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Rushwick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E04010336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Severn Stoke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E04010337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Shelsley Beauchamp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E04010338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Shelsley Kings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E04010339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Shelsley Walsh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E04010340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Shrawley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E04010341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Stanford with Orleton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E04010342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Stockton on Teme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E04010343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Stoke Bliss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E04010344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Suckley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E04010345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Tenbury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E04010346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Upton-upon-Severn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E04010347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Welland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E04010348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West Malvern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E04010349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Wichenford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E04010350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2J2j3f3KoacNaV3TgE8WFmcpz7wX56/IL1bdqs9875FH8siwSTbuMhjlRRfMopIgPXO8teXTqFbEP3+a+k3NpA==" saltValue="Z5gt014xrmEQz0cIaWf1Hg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2013-06-27T14:04:04Z</dcterms:modified>
</cp:coreProperties>
</file>